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7"/>
  <workbookPr/>
  <mc:AlternateContent xmlns:mc="http://schemas.openxmlformats.org/markup-compatibility/2006">
    <mc:Choice Requires="x15">
      <x15ac:absPath xmlns:x15ac="http://schemas.microsoft.com/office/spreadsheetml/2010/11/ac" url="https://emailarizona.sharepoint.com/sites/BASS-CentralOfficeofSustainability/Shared Documents/CSF General/Budget Templates/FY2023/"/>
    </mc:Choice>
  </mc:AlternateContent>
  <xr:revisionPtr revIDLastSave="48" documentId="8_{83F9ACFB-749F-4E44-BF7A-E32B9ABAA91A}" xr6:coauthVersionLast="47" xr6:coauthVersionMax="47" xr10:uidLastSave="{CB2465A2-22B4-46C8-98FD-4F4515D22A33}"/>
  <bookViews>
    <workbookView xWindow="28680" yWindow="-120" windowWidth="29040" windowHeight="15840" firstSheet="3" activeTab="2" xr2:uid="{00000000-000D-0000-FFFF-FFFF00000000}"/>
  </bookViews>
  <sheets>
    <sheet name="Instructions &amp; Guidelines" sheetId="2" r:id="rId1"/>
    <sheet name="Mini Grant Personnel Summary" sheetId="4" r:id="rId2"/>
    <sheet name="Mini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D61" i="1"/>
  <c r="D56" i="1"/>
  <c r="B2" i="4"/>
  <c r="D11" i="4"/>
  <c r="G13" i="4"/>
  <c r="H13" i="4" s="1"/>
  <c r="G14" i="4"/>
  <c r="H14" i="4" s="1"/>
  <c r="G15" i="4"/>
  <c r="H15" i="4" s="1"/>
  <c r="G16" i="4"/>
  <c r="H16" i="4" s="1"/>
  <c r="G17" i="4"/>
  <c r="H17" i="4" s="1"/>
  <c r="F19" i="4"/>
  <c r="H19" i="4" l="1"/>
  <c r="G19" i="4"/>
  <c r="D12" i="1" l="1"/>
  <c r="D17" i="1"/>
  <c r="D23" i="1"/>
  <c r="D39" i="1"/>
  <c r="D43" i="1"/>
  <c r="D51" i="1"/>
  <c r="D67" i="1"/>
  <c r="D70" i="1"/>
  <c r="C24" i="3" l="1"/>
  <c r="C35" i="3"/>
  <c r="C29" i="3" l="1"/>
  <c r="C21" i="3"/>
  <c r="C23" i="3"/>
  <c r="D13" i="1" l="1"/>
  <c r="D14" i="1" s="1"/>
  <c r="D18" i="1" l="1"/>
  <c r="C22" i="3" l="1"/>
  <c r="D19" i="1"/>
  <c r="D57" i="1" l="1"/>
  <c r="D62" i="1" l="1"/>
  <c r="D68" i="1" l="1"/>
  <c r="D71" i="1" s="1"/>
  <c r="C25" i="3"/>
  <c r="F71" i="1"/>
  <c r="C26" i="3"/>
  <c r="C37" i="3" s="1"/>
  <c r="C39" i="3" s="1"/>
  <c r="G71" i="1" l="1"/>
  <c r="D26" i="3"/>
  <c r="E26" i="3" s="1"/>
</calcChain>
</file>

<file path=xl/sharedStrings.xml><?xml version="1.0" encoding="utf-8"?>
<sst xmlns="http://schemas.openxmlformats.org/spreadsheetml/2006/main" count="142" uniqueCount="100">
  <si>
    <t>To download this template, click File &gt; Save As &gt; Download a Copy. 
If you upload this template to Google Sheets to work on it collaboratively, you will need to pull that information into a fresh copy of this template that has not been uploaded to Google Sheets as uploading this template to Google Sheet breaks it.</t>
  </si>
  <si>
    <t>Campus Sustainability Fund - Mini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</si>
  <si>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Mini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Fall 2022 or Spring 2023 Mini Grant</t>
    </r>
    <r>
      <rPr>
        <sz val="11"/>
        <color theme="1"/>
        <rFont val="Calibri"/>
        <family val="2"/>
        <scheme val="major"/>
      </rPr>
      <t xml:space="preserve"> funding cycles.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only the sky blue cells on each sheet, where applicable, and mind the pop-up notes throughout the sheet, providing any notes they feel will help bolster their overall proposal and/or that tie back to their written application. </t>
    </r>
    <r>
      <rPr>
        <sz val="11"/>
        <color theme="1"/>
        <rFont val="Calibri"/>
        <family val="2"/>
        <scheme val="major"/>
      </rPr>
      <t xml:space="preserve">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t>
    </r>
    <r>
      <rPr>
        <b/>
        <sz val="11"/>
        <color rgb="FFFF0000"/>
        <rFont val="Calibri"/>
        <family val="2"/>
        <scheme val="major"/>
      </rPr>
      <t>Project Name_2022-2023 Mini Grant Application</t>
    </r>
    <r>
      <rPr>
        <b/>
        <sz val="11"/>
        <color theme="1"/>
        <rFont val="Calibri"/>
        <family val="2"/>
        <scheme val="major"/>
      </rPr>
      <t xml:space="preserve">.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</si>
  <si>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Because full benefit and ancillary employees, as well as graduate assistants, represent such a large budgetary encumbrance, the CSF will not fund these types of employees through Mini Grants. These employees, however, can be funded through Annual Grants. As a result, only student employees may be funded here. </t>
    </r>
    <r>
      <rPr>
        <b/>
        <sz val="11"/>
        <color theme="1"/>
        <rFont val="Calibri"/>
        <family val="2"/>
        <scheme val="minor"/>
      </rPr>
      <t>Additional information and definitions, including minimum wage increases and more can be found in the Additional Info &amp; Definitions sheet.</t>
    </r>
  </si>
  <si>
    <t xml:space="preserve">If you have no personnel to include as part of your project, please continue to the Mini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</si>
  <si>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</si>
  <si>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</si>
  <si>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Student Employees</t>
  </si>
  <si>
    <t>Employee Number</t>
  </si>
  <si>
    <t>Employee Working Title</t>
  </si>
  <si>
    <t>Funding Request Amount(s)</t>
  </si>
  <si>
    <t>Notes</t>
  </si>
  <si>
    <t>Hourly Rate</t>
  </si>
  <si>
    <t>Hours Per Week</t>
  </si>
  <si>
    <t>Number of Weeks</t>
  </si>
  <si>
    <t>Total Wages</t>
  </si>
  <si>
    <t>Total ERE</t>
  </si>
  <si>
    <t>Student Employee #1</t>
  </si>
  <si>
    <t>Student Employee #2</t>
  </si>
  <si>
    <t>Student Employee #3</t>
  </si>
  <si>
    <t>Student Employee #4</t>
  </si>
  <si>
    <t>Student Employee #5</t>
  </si>
  <si>
    <t xml:space="preserve">Total Personnel/ERE     </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</si>
  <si>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and administrative service charge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</si>
  <si>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</si>
  <si>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r>
      <t xml:space="preserve">As a reminder, all funding for Mini Grants is attached to the University of Arizona's fiscal year schedule with approved funding dispersed within two weeks of project approval and </t>
    </r>
    <r>
      <rPr>
        <b/>
        <sz val="11"/>
        <color theme="1"/>
        <rFont val="Calibri"/>
        <family val="2"/>
        <scheme val="minor"/>
      </rPr>
      <t>must be spent by June 30, 2023</t>
    </r>
    <r>
      <rPr>
        <sz val="11"/>
        <color theme="1"/>
        <rFont val="Calibri"/>
        <family val="2"/>
        <scheme val="minor"/>
      </rPr>
      <t>. Spending not used within the approved fiscal year must be returned to the Campus Sustainability Fund and spending outside of the approved time period will require repayment to the CSF.</t>
    </r>
  </si>
  <si>
    <t xml:space="preserve">Note that both administrative service charge and the total mini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</si>
  <si>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</si>
  <si>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</si>
  <si>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</si>
  <si>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</si>
  <si>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</si>
  <si>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</si>
  <si>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Student Employees Wages</t>
  </si>
  <si>
    <t xml:space="preserve">Total Personnel Wages     </t>
  </si>
  <si>
    <t>Employee Related Expenses (ERE)</t>
  </si>
  <si>
    <t xml:space="preserve">Student Employees ERE </t>
  </si>
  <si>
    <t xml:space="preserve">Total Employee Related Expenses     </t>
  </si>
  <si>
    <t>Supplies &amp; Related Operations</t>
  </si>
  <si>
    <t>Category (Object Codes 3000-5935)</t>
  </si>
  <si>
    <t>Supplies/Operations Expenses</t>
  </si>
  <si>
    <t>Hydroponic systems for two community workshops</t>
  </si>
  <si>
    <t xml:space="preserve">Purchase of nutrient film technique and microgreen kits to be provided to community members in attendance of CEA workshops. </t>
  </si>
  <si>
    <t>Seeds and sowing supplies</t>
  </si>
  <si>
    <t>Purchase of seeds for demonstrational workshops and hydroponic kits provided to community members</t>
  </si>
  <si>
    <t>Cleaning supplies and PPE</t>
  </si>
  <si>
    <t>Purchase of gloves, masks, and cleaning and sanitization solutions for hydroponic systems</t>
  </si>
  <si>
    <t>Indigenous CEA workbooks</t>
  </si>
  <si>
    <t>Print indigenous CEA workbooks to be provided to workshop attendees, tribal extension offices, and UArizona Indigenous organizations and resource centers</t>
  </si>
  <si>
    <t>Indigeponics website</t>
  </si>
  <si>
    <t xml:space="preserve">To develop indigeponics website to provide educational/demonstrational resources, promote workshop and activities. </t>
  </si>
  <si>
    <t>Meals and refreshments for 2 workshops</t>
  </si>
  <si>
    <t>Purchase of meals and refreshments for attendees and staff for the half day workshops and CEAC tours.</t>
  </si>
  <si>
    <t xml:space="preserve">Total Supplies &amp; Related Operations     </t>
  </si>
  <si>
    <t>Travel</t>
  </si>
  <si>
    <t>Category (Object Codes 7000-7980)</t>
  </si>
  <si>
    <t>Air Travel</t>
  </si>
  <si>
    <t>Ground Travel</t>
  </si>
  <si>
    <t>Hotels</t>
  </si>
  <si>
    <t>Other Travel</t>
  </si>
  <si>
    <t xml:space="preserve">Total Travel     </t>
  </si>
  <si>
    <t>Subtotal Mini Grant Funding Request</t>
  </si>
  <si>
    <t>Funding Request Amount</t>
  </si>
  <si>
    <t xml:space="preserve">Subtotal All Expenses     </t>
  </si>
  <si>
    <t>Administrative Service Charge</t>
  </si>
  <si>
    <t>Administrative Service Charge (2%)</t>
  </si>
  <si>
    <t>Total Mini Grant Funding Request</t>
  </si>
  <si>
    <t xml:space="preserve">Total Mini Grant Funding Request     </t>
  </si>
  <si>
    <t xml:space="preserve">Rounded Mini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</si>
  <si>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"Mini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t>
    </r>
    <r>
      <rPr>
        <b/>
        <sz val="11"/>
        <color theme="1"/>
        <rFont val="Calibri"/>
        <family val="2"/>
        <scheme val="major"/>
      </rPr>
      <t xml:space="preserve">In-kind support </t>
    </r>
    <r>
      <rPr>
        <b/>
        <u/>
        <sz val="11"/>
        <color theme="1"/>
        <rFont val="Calibri"/>
        <family val="2"/>
        <scheme val="major"/>
      </rPr>
      <t>should</t>
    </r>
    <r>
      <rPr>
        <b/>
        <sz val="11"/>
        <color theme="1"/>
        <rFont val="Calibri"/>
        <family val="2"/>
        <scheme val="major"/>
      </rPr>
      <t xml:space="preserve"> be included.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</si>
  <si>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</si>
  <si>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</si>
  <si>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Indigeponics: Community Food Resiliency Project</t>
  </si>
  <si>
    <t>Department Name (no abbreviations please)</t>
  </si>
  <si>
    <t>Biosystems Engineering</t>
  </si>
  <si>
    <t>KFS Account Number</t>
  </si>
  <si>
    <t xml:space="preserve">This will be determined if funding is approved. </t>
  </si>
  <si>
    <t>Subaccount Number</t>
  </si>
  <si>
    <t>Project Code</t>
  </si>
  <si>
    <t>Project Start Date</t>
  </si>
  <si>
    <t>Project End Date</t>
  </si>
  <si>
    <t>Project Budget Summary</t>
  </si>
  <si>
    <t>Total Student Employee Wages &amp; ERE</t>
  </si>
  <si>
    <t>Total Supplies &amp; Related Operations</t>
  </si>
  <si>
    <t>Total Travel</t>
  </si>
  <si>
    <t>Total Administrative Service Charge</t>
  </si>
  <si>
    <t>Additional Funding Sources Summary</t>
  </si>
  <si>
    <t>Additional Funding Source(s) &amp; Description(s)</t>
  </si>
  <si>
    <t xml:space="preserve">Total Additional Funding Sources     </t>
  </si>
  <si>
    <t xml:space="preserve">Total Project Funding Across All Sources     </t>
  </si>
  <si>
    <t xml:space="preserve">Percent of Project Funded by the CSF     </t>
  </si>
  <si>
    <t>Campus Sustainability Fund - Mini Grant Funding Request - Additional Information &amp; Definitions</t>
  </si>
  <si>
    <t xml:space="preserve">   Personnel Summary Information &amp; Definitions:</t>
  </si>
  <si>
    <r>
      <rPr>
        <b/>
        <i/>
        <sz val="11"/>
        <color rgb="FF000000"/>
        <rFont val="Calibri"/>
      </rPr>
      <t xml:space="preserve">     * Minimum Wage: </t>
    </r>
    <r>
      <rPr>
        <sz val="11"/>
        <color rgb="FF000000"/>
        <rFont val="Calibri"/>
      </rPr>
      <t xml:space="preserve">Please ensure that all Hourly Rates meet the prevailing minimum wage. Minimum wage for student employees is $13.85 per hour from January 1, 2023 to December 31, 2023. Minimum wage is expected to rise to $14.25 per hour on January 1, 2024 and $15.00 per hour on January 1, 2025. </t>
    </r>
  </si>
  <si>
    <r>
      <rPr>
        <b/>
        <sz val="11"/>
        <color theme="1"/>
        <rFont val="Calibri"/>
        <family val="2"/>
        <scheme val="major"/>
      </rPr>
      <t xml:space="preserve">     * </t>
    </r>
    <r>
      <rPr>
        <b/>
        <i/>
        <sz val="11"/>
        <color theme="1"/>
        <rFont val="Calibri"/>
        <family val="2"/>
        <scheme val="major"/>
      </rPr>
      <t>Student Stipends</t>
    </r>
    <r>
      <rPr>
        <b/>
        <sz val="11"/>
        <color theme="1"/>
        <rFont val="Calibri"/>
        <family val="2"/>
        <scheme val="major"/>
      </rPr>
      <t>:</t>
    </r>
    <r>
      <rPr>
        <sz val="11"/>
        <color theme="1"/>
        <rFont val="Calibri"/>
        <family val="2"/>
        <scheme val="major"/>
      </rPr>
      <t xml:space="preserve"> The CSF does not fund student </t>
    </r>
    <r>
      <rPr>
        <i/>
        <sz val="11"/>
        <color theme="1"/>
        <rFont val="Calibri"/>
        <family val="2"/>
        <scheme val="major"/>
      </rPr>
      <t>stipends</t>
    </r>
    <r>
      <rPr>
        <sz val="11"/>
        <color theme="1"/>
        <rFont val="Calibri"/>
        <family val="2"/>
        <scheme val="major"/>
      </rPr>
      <t xml:space="preserve">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</si>
  <si>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 2023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Mini Grant Personnel Summary Sheet. </t>
    </r>
  </si>
  <si>
    <t>Fiscal Year 2023</t>
  </si>
  <si>
    <t xml:space="preserve">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</si>
  <si>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The University operates on fiscal years which run from July 1 through June 30. For example, fiscal year 2025 (FY 2025) is July 1, 2024 to June 30, 2025. All funding for Mini Grants is attached to the University of Arizona's fiscal year schedule with approved funding dispersed within two weeks of project approval and must be spent by June 30, 2023. Funding not used within the approved fiscal year must be returned to the Campus Sustainability Fund and spending outside of the approved time period will require repayment to the CSF.</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</si>
  <si>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$5,000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</si>
</sst>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dd\-mmm\-yy"/>
    <numFmt numFmtId="165" formatCode="_(&quot;$&quot;* #,##0.00_);_(&quot;$&quot;* \(#,##0.00\);_(&quot;$&quot;* &quot;-&quot;???_);_(@_)"/>
    <numFmt numFmtId="166" formatCode="0.0%"/>
  </numFmts>
  <fonts count="31">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b/>
      <u/>
      <sz val="11"/>
      <color theme="1"/>
      <name val="Calibri"/>
      <family val="2"/>
      <scheme val="minor"/>
    </font>
    <font>
      <sz val="11"/>
      <color rgb="FF0070C0"/>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
      <b/>
      <i/>
      <sz val="11"/>
      <color rgb="FF000000"/>
      <name val="Calibri"/>
    </font>
    <font>
      <sz val="11"/>
      <color rgb="FF000000"/>
      <name val="Calibri"/>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49">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9" fontId="22" fillId="0" borderId="0" applyFont="0" applyFill="0" applyBorder="0" applyAlignment="0" applyProtection="0"/>
  </cellStyleXfs>
  <cellXfs count="256">
    <xf numFmtId="0" fontId="0" fillId="0" borderId="0" xfId="0"/>
    <xf numFmtId="0" fontId="2" fillId="0" borderId="0" xfId="0" applyFont="1"/>
    <xf numFmtId="0" fontId="4" fillId="7" borderId="1" xfId="0" applyFont="1" applyFill="1" applyBorder="1" applyAlignment="1">
      <alignment horizontal="right" vertical="center"/>
    </xf>
    <xf numFmtId="0" fontId="4" fillId="3" borderId="12" xfId="0" applyFont="1" applyFill="1" applyBorder="1" applyAlignment="1">
      <alignment horizontal="right" vertical="center"/>
    </xf>
    <xf numFmtId="44" fontId="6" fillId="0" borderId="13" xfId="0" applyNumberFormat="1" applyFont="1" applyBorder="1" applyAlignment="1">
      <alignment horizontal="right" vertical="center"/>
    </xf>
    <xf numFmtId="0" fontId="2" fillId="0" borderId="1" xfId="0" applyFont="1" applyBorder="1"/>
    <xf numFmtId="0" fontId="11" fillId="0" borderId="0" xfId="0" applyFont="1"/>
    <xf numFmtId="0" fontId="14" fillId="0" borderId="10" xfId="0" applyFont="1" applyBorder="1" applyAlignment="1">
      <alignment horizontal="center" vertical="center"/>
    </xf>
    <xf numFmtId="0" fontId="15" fillId="7" borderId="15" xfId="0" applyFont="1" applyFill="1" applyBorder="1" applyAlignment="1">
      <alignment horizontal="center" vertical="center"/>
    </xf>
    <xf numFmtId="0" fontId="15" fillId="7" borderId="17" xfId="0" applyFont="1" applyFill="1" applyBorder="1" applyAlignment="1">
      <alignment horizontal="center" vertical="center"/>
    </xf>
    <xf numFmtId="0" fontId="14" fillId="0" borderId="19" xfId="0" applyFont="1" applyBorder="1" applyAlignment="1">
      <alignment horizontal="left" vertical="center"/>
    </xf>
    <xf numFmtId="0" fontId="14" fillId="0" borderId="26" xfId="0" applyFont="1" applyBorder="1" applyAlignment="1">
      <alignment horizontal="left" vertical="center"/>
    </xf>
    <xf numFmtId="0" fontId="11" fillId="0" borderId="1" xfId="0" applyFont="1" applyBorder="1"/>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5" xfId="0" applyFont="1" applyBorder="1" applyAlignment="1">
      <alignment horizontal="left" vertical="center"/>
    </xf>
    <xf numFmtId="0" fontId="11" fillId="0" borderId="28" xfId="0" applyFont="1" applyBorder="1" applyAlignment="1">
      <alignment horizontal="left" vertical="center"/>
    </xf>
    <xf numFmtId="44" fontId="11" fillId="0" borderId="41" xfId="1" applyFont="1" applyBorder="1" applyAlignment="1">
      <alignment horizontal="center"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0" fontId="14" fillId="0" borderId="22" xfId="0" applyFont="1" applyBorder="1" applyAlignment="1">
      <alignment horizontal="center" vertical="center"/>
    </xf>
    <xf numFmtId="44" fontId="11" fillId="0" borderId="7" xfId="1" applyFont="1" applyBorder="1" applyAlignment="1">
      <alignment horizontal="center" vertical="center"/>
    </xf>
    <xf numFmtId="0" fontId="11" fillId="7" borderId="15" xfId="0" applyFont="1" applyFill="1" applyBorder="1" applyAlignment="1">
      <alignment horizontal="left" vertical="center"/>
    </xf>
    <xf numFmtId="0" fontId="11" fillId="7" borderId="17" xfId="0" applyFont="1" applyFill="1" applyBorder="1" applyAlignment="1">
      <alignment horizontal="left" vertical="center"/>
    </xf>
    <xf numFmtId="0" fontId="11" fillId="7" borderId="8" xfId="0" applyFont="1" applyFill="1" applyBorder="1" applyAlignment="1">
      <alignment horizontal="left" vertical="center"/>
    </xf>
    <xf numFmtId="0" fontId="11" fillId="6" borderId="23" xfId="0" applyFont="1" applyFill="1" applyBorder="1" applyAlignment="1">
      <alignment horizontal="left" vertical="center"/>
    </xf>
    <xf numFmtId="0" fontId="17" fillId="6" borderId="28" xfId="0" applyFont="1" applyFill="1" applyBorder="1" applyAlignment="1">
      <alignment horizontal="center"/>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3" xfId="0" applyFont="1" applyFill="1" applyBorder="1" applyAlignment="1">
      <alignment horizontal="left" vertical="center"/>
    </xf>
    <xf numFmtId="0" fontId="14" fillId="6" borderId="28" xfId="0" applyFont="1" applyFill="1" applyBorder="1" applyAlignment="1">
      <alignment horizontal="left" vertical="center"/>
    </xf>
    <xf numFmtId="0" fontId="14" fillId="7" borderId="1" xfId="0" applyFont="1" applyFill="1" applyBorder="1" applyAlignment="1">
      <alignment horizontal="left" vertical="center"/>
    </xf>
    <xf numFmtId="0" fontId="18" fillId="0" borderId="1" xfId="0" applyFont="1" applyBorder="1"/>
    <xf numFmtId="0" fontId="18" fillId="0" borderId="0" xfId="0" applyFont="1"/>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0" fontId="11" fillId="0" borderId="11" xfId="0" applyFont="1" applyBorder="1" applyAlignment="1">
      <alignment horizontal="center" vertical="center" wrapText="1"/>
    </xf>
    <xf numFmtId="44" fontId="11" fillId="0" borderId="13" xfId="0" applyNumberFormat="1" applyFont="1" applyBorder="1" applyAlignment="1">
      <alignment horizontal="center" vertical="center"/>
    </xf>
    <xf numFmtId="44" fontId="11" fillId="7" borderId="25" xfId="0" applyNumberFormat="1" applyFont="1" applyFill="1" applyBorder="1" applyAlignment="1">
      <alignment horizontal="center" vertical="center"/>
    </xf>
    <xf numFmtId="44" fontId="11" fillId="0" borderId="22" xfId="0" applyNumberFormat="1" applyFont="1" applyBorder="1" applyAlignment="1">
      <alignment horizontal="center" vertical="center"/>
    </xf>
    <xf numFmtId="44" fontId="11" fillId="0" borderId="22" xfId="1" applyFont="1" applyBorder="1" applyAlignment="1">
      <alignment horizontal="center" vertical="center"/>
    </xf>
    <xf numFmtId="0" fontId="14" fillId="6" borderId="23" xfId="0" applyFont="1" applyFill="1" applyBorder="1" applyAlignment="1">
      <alignment horizontal="center"/>
    </xf>
    <xf numFmtId="0" fontId="14" fillId="6" borderId="23" xfId="0" applyFont="1" applyFill="1" applyBorder="1" applyAlignment="1">
      <alignment horizontal="center" wrapText="1"/>
    </xf>
    <xf numFmtId="0" fontId="11" fillId="0" borderId="23" xfId="0" applyFont="1" applyBorder="1" applyAlignment="1">
      <alignment horizontal="center"/>
    </xf>
    <xf numFmtId="0" fontId="11" fillId="0" borderId="28" xfId="0" applyFont="1" applyBorder="1" applyAlignment="1">
      <alignment horizontal="center"/>
    </xf>
    <xf numFmtId="0" fontId="14" fillId="0" borderId="19" xfId="0" applyFont="1" applyBorder="1" applyAlignment="1">
      <alignment horizontal="center" vertical="center"/>
    </xf>
    <xf numFmtId="44" fontId="11" fillId="6" borderId="10" xfId="1" applyFont="1" applyFill="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11" fillId="0" borderId="27" xfId="0" applyFont="1" applyBorder="1" applyAlignment="1">
      <alignment horizontal="center"/>
    </xf>
    <xf numFmtId="0" fontId="6" fillId="0" borderId="0" xfId="0" applyFont="1"/>
    <xf numFmtId="44" fontId="11" fillId="6" borderId="22" xfId="1" applyFont="1" applyFill="1" applyBorder="1" applyAlignment="1">
      <alignment horizontal="center" vertical="center"/>
    </xf>
    <xf numFmtId="44" fontId="11" fillId="6" borderId="47" xfId="1" applyFont="1" applyFill="1" applyBorder="1" applyAlignment="1">
      <alignment horizontal="center" vertical="center"/>
    </xf>
    <xf numFmtId="9" fontId="11" fillId="0" borderId="13" xfId="2" applyFont="1" applyBorder="1" applyAlignment="1">
      <alignment horizontal="center" vertical="center"/>
    </xf>
    <xf numFmtId="0" fontId="0" fillId="0" borderId="1" xfId="0" applyBorder="1"/>
    <xf numFmtId="0" fontId="25" fillId="0" borderId="11" xfId="0" applyFont="1" applyBorder="1" applyAlignment="1">
      <alignment horizontal="center" vertical="center"/>
    </xf>
    <xf numFmtId="165" fontId="2" fillId="0" borderId="0" xfId="0" applyNumberFormat="1" applyFont="1"/>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1" fontId="2" fillId="0" borderId="0" xfId="0" applyNumberFormat="1" applyFont="1"/>
    <xf numFmtId="0" fontId="11" fillId="0" borderId="38" xfId="0" applyFont="1" applyBorder="1" applyAlignment="1">
      <alignment horizontal="left" vertical="center"/>
    </xf>
    <xf numFmtId="0" fontId="14" fillId="6" borderId="27" xfId="0" applyFont="1" applyFill="1" applyBorder="1" applyAlignment="1">
      <alignment horizontal="left" vertical="center"/>
    </xf>
    <xf numFmtId="44" fontId="11" fillId="6" borderId="38" xfId="1" applyFont="1" applyFill="1" applyBorder="1" applyAlignment="1">
      <alignment horizontal="center" vertical="center"/>
    </xf>
    <xf numFmtId="0" fontId="14" fillId="8" borderId="10" xfId="0"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5" fillId="0" borderId="18" xfId="0" applyFont="1" applyBorder="1" applyAlignment="1">
      <alignment horizontal="center" vertical="center"/>
    </xf>
    <xf numFmtId="0" fontId="6" fillId="0" borderId="1" xfId="0" applyFont="1" applyBorder="1"/>
    <xf numFmtId="0" fontId="5" fillId="0" borderId="24" xfId="0" applyFont="1" applyBorder="1" applyAlignment="1">
      <alignment horizontal="center" vertical="center"/>
    </xf>
    <xf numFmtId="0" fontId="5" fillId="0" borderId="34" xfId="0" applyFont="1" applyBorder="1" applyAlignment="1">
      <alignment horizontal="center" vertical="center"/>
    </xf>
    <xf numFmtId="165" fontId="5" fillId="0" borderId="43" xfId="0" applyNumberFormat="1" applyFont="1" applyBorder="1" applyAlignment="1">
      <alignment horizontal="center" vertical="center"/>
    </xf>
    <xf numFmtId="0" fontId="11" fillId="0" borderId="0" xfId="0" applyFont="1" applyAlignment="1">
      <alignment wrapText="1"/>
    </xf>
    <xf numFmtId="0" fontId="11" fillId="7" borderId="5" xfId="0" applyFont="1" applyFill="1" applyBorder="1" applyAlignment="1">
      <alignment wrapText="1"/>
    </xf>
    <xf numFmtId="0" fontId="11" fillId="0" borderId="22" xfId="0" applyFont="1" applyBorder="1" applyAlignment="1">
      <alignment horizontal="left" wrapText="1"/>
    </xf>
    <xf numFmtId="0" fontId="11" fillId="0" borderId="38" xfId="0" applyFont="1" applyBorder="1" applyAlignment="1">
      <alignment horizontal="left" wrapText="1"/>
    </xf>
    <xf numFmtId="0" fontId="11" fillId="0" borderId="25" xfId="0" quotePrefix="1" applyFont="1" applyBorder="1" applyAlignment="1">
      <alignment horizontal="left" wrapText="1"/>
    </xf>
    <xf numFmtId="0" fontId="10" fillId="0" borderId="46" xfId="0" applyFont="1" applyBorder="1" applyAlignment="1">
      <alignment horizontal="center" wrapText="1"/>
    </xf>
    <xf numFmtId="0" fontId="11" fillId="0" borderId="46" xfId="0" applyFont="1" applyBorder="1" applyAlignment="1">
      <alignment horizontal="left" vertical="center" wrapText="1"/>
    </xf>
    <xf numFmtId="164" fontId="11" fillId="0" borderId="46" xfId="0" applyNumberFormat="1" applyFont="1" applyBorder="1" applyAlignment="1">
      <alignment horizontal="left" vertical="center" wrapText="1"/>
    </xf>
    <xf numFmtId="0" fontId="16" fillId="3" borderId="7" xfId="0" applyFont="1" applyFill="1" applyBorder="1" applyAlignment="1">
      <alignment horizontal="right" vertical="center" wrapText="1"/>
    </xf>
    <xf numFmtId="0" fontId="20" fillId="0" borderId="22" xfId="0" applyFont="1" applyBorder="1" applyAlignment="1">
      <alignment horizontal="center" wrapText="1"/>
    </xf>
    <xf numFmtId="0" fontId="11" fillId="6" borderId="22" xfId="0" applyFont="1" applyFill="1" applyBorder="1" applyAlignment="1">
      <alignment horizontal="left" vertical="center" wrapText="1"/>
    </xf>
    <xf numFmtId="0" fontId="11" fillId="7" borderId="6" xfId="0" applyFont="1" applyFill="1" applyBorder="1" applyAlignment="1">
      <alignment wrapText="1"/>
    </xf>
    <xf numFmtId="0" fontId="15" fillId="7" borderId="16" xfId="0" applyFont="1" applyFill="1" applyBorder="1" applyAlignment="1">
      <alignment horizontal="center" vertical="center" wrapText="1"/>
    </xf>
    <xf numFmtId="0" fontId="14" fillId="0" borderId="37" xfId="0" applyFont="1" applyBorder="1" applyAlignment="1">
      <alignment horizontal="left" vertical="center" wrapText="1"/>
    </xf>
    <xf numFmtId="0" fontId="14" fillId="7" borderId="32" xfId="0" applyFont="1" applyFill="1" applyBorder="1" applyAlignment="1">
      <alignment horizontal="left" vertical="center" wrapText="1"/>
    </xf>
    <xf numFmtId="39" fontId="11" fillId="6" borderId="32" xfId="0" applyNumberFormat="1" applyFont="1" applyFill="1" applyBorder="1" applyAlignment="1">
      <alignment horizontal="left" vertical="center" wrapText="1"/>
    </xf>
    <xf numFmtId="39" fontId="11" fillId="6" borderId="9" xfId="0" applyNumberFormat="1" applyFont="1" applyFill="1" applyBorder="1" applyAlignment="1">
      <alignment horizontal="left" vertical="center" wrapText="1"/>
    </xf>
    <xf numFmtId="39" fontId="11" fillId="7" borderId="6" xfId="0" applyNumberFormat="1" applyFont="1" applyFill="1" applyBorder="1" applyAlignment="1">
      <alignment horizontal="left" vertical="center" wrapText="1"/>
    </xf>
    <xf numFmtId="39" fontId="11" fillId="6" borderId="33" xfId="0" applyNumberFormat="1" applyFont="1" applyFill="1" applyBorder="1" applyAlignment="1">
      <alignment horizontal="left" vertical="center" wrapText="1"/>
    </xf>
    <xf numFmtId="39" fontId="11" fillId="7" borderId="9" xfId="0" applyNumberFormat="1" applyFont="1" applyFill="1" applyBorder="1" applyAlignment="1">
      <alignment horizontal="left" vertical="center" wrapText="1"/>
    </xf>
    <xf numFmtId="39" fontId="11" fillId="6" borderId="32" xfId="0" applyNumberFormat="1" applyFont="1" applyFill="1" applyBorder="1" applyAlignment="1">
      <alignment horizontal="left" wrapText="1"/>
    </xf>
    <xf numFmtId="0" fontId="14" fillId="6" borderId="32" xfId="0" applyFont="1" applyFill="1" applyBorder="1" applyAlignment="1">
      <alignment horizontal="left" vertical="center" wrapText="1"/>
    </xf>
    <xf numFmtId="39" fontId="11" fillId="7" borderId="32" xfId="0" applyNumberFormat="1" applyFont="1" applyFill="1" applyBorder="1" applyAlignment="1">
      <alignment horizontal="left" vertical="center" wrapText="1"/>
    </xf>
    <xf numFmtId="39" fontId="11" fillId="7" borderId="33" xfId="0" applyNumberFormat="1" applyFont="1" applyFill="1" applyBorder="1" applyAlignment="1">
      <alignment horizontal="left" vertical="center" wrapText="1"/>
    </xf>
    <xf numFmtId="0" fontId="14" fillId="7" borderId="6" xfId="0" applyFont="1" applyFill="1" applyBorder="1" applyAlignment="1">
      <alignment horizontal="left" vertical="center" wrapText="1"/>
    </xf>
    <xf numFmtId="0" fontId="0" fillId="0" borderId="0" xfId="0" applyAlignment="1">
      <alignment wrapText="1"/>
    </xf>
    <xf numFmtId="0" fontId="14" fillId="7" borderId="1" xfId="0" applyFont="1" applyFill="1" applyBorder="1" applyAlignment="1">
      <alignment horizontal="center" vertical="center"/>
    </xf>
    <xf numFmtId="0" fontId="14" fillId="0" borderId="44" xfId="0" applyFont="1" applyBorder="1" applyAlignment="1">
      <alignment horizontal="center" vertical="center"/>
    </xf>
    <xf numFmtId="44" fontId="11" fillId="7" borderId="12" xfId="0" applyNumberFormat="1" applyFont="1" applyFill="1" applyBorder="1" applyAlignment="1">
      <alignment horizontal="center" vertical="center"/>
    </xf>
    <xf numFmtId="39" fontId="11" fillId="7" borderId="4" xfId="0" applyNumberFormat="1" applyFont="1" applyFill="1" applyBorder="1" applyAlignment="1">
      <alignment horizontal="left" vertical="center" wrapText="1"/>
    </xf>
    <xf numFmtId="39" fontId="11" fillId="6" borderId="11" xfId="0" applyNumberFormat="1" applyFont="1" applyFill="1" applyBorder="1" applyAlignment="1">
      <alignment horizontal="left" vertical="center" wrapText="1"/>
    </xf>
    <xf numFmtId="0" fontId="11" fillId="7" borderId="4" xfId="0" applyFont="1" applyFill="1" applyBorder="1" applyAlignment="1">
      <alignment horizontal="left" vertical="center"/>
    </xf>
    <xf numFmtId="44" fontId="14" fillId="7" borderId="3" xfId="0" applyNumberFormat="1" applyFont="1" applyFill="1" applyBorder="1" applyAlignment="1">
      <alignment horizontal="center" vertical="center"/>
    </xf>
    <xf numFmtId="0" fontId="11" fillId="7" borderId="7" xfId="0" applyFont="1" applyFill="1" applyBorder="1" applyAlignment="1">
      <alignment horizontal="left" vertical="center"/>
    </xf>
    <xf numFmtId="0" fontId="25" fillId="0" borderId="16" xfId="0" applyFont="1" applyBorder="1" applyAlignment="1">
      <alignment horizontal="center" vertical="center"/>
    </xf>
    <xf numFmtId="0" fontId="14" fillId="0" borderId="36" xfId="0" applyFont="1" applyBorder="1" applyAlignment="1">
      <alignment horizontal="center" vertical="center"/>
    </xf>
    <xf numFmtId="0" fontId="14" fillId="0" borderId="39" xfId="0" applyFont="1" applyBorder="1" applyAlignment="1">
      <alignment horizontal="left" vertical="center"/>
    </xf>
    <xf numFmtId="39" fontId="11" fillId="7" borderId="35" xfId="0" applyNumberFormat="1" applyFont="1" applyFill="1" applyBorder="1" applyAlignment="1">
      <alignment horizontal="left" vertical="center"/>
    </xf>
    <xf numFmtId="44" fontId="11" fillId="7" borderId="48" xfId="0" applyNumberFormat="1" applyFont="1" applyFill="1" applyBorder="1" applyAlignment="1">
      <alignment horizontal="center" vertical="center"/>
    </xf>
    <xf numFmtId="39" fontId="11" fillId="6" borderId="40" xfId="0" applyNumberFormat="1" applyFont="1" applyFill="1" applyBorder="1" applyAlignment="1">
      <alignment horizontal="left" vertical="center"/>
    </xf>
    <xf numFmtId="39" fontId="11" fillId="7" borderId="16" xfId="0" applyNumberFormat="1" applyFont="1" applyFill="1" applyBorder="1" applyAlignment="1">
      <alignment horizontal="left" vertical="center"/>
    </xf>
    <xf numFmtId="0" fontId="14" fillId="7" borderId="35" xfId="0" applyFont="1" applyFill="1" applyBorder="1" applyAlignment="1">
      <alignment horizontal="left" vertical="center"/>
    </xf>
    <xf numFmtId="44" fontId="11" fillId="0" borderId="48" xfId="0" applyNumberFormat="1" applyFont="1" applyBorder="1" applyAlignment="1">
      <alignment horizontal="center" vertical="center"/>
    </xf>
    <xf numFmtId="0" fontId="14" fillId="7" borderId="40" xfId="0" applyFont="1" applyFill="1" applyBorder="1" applyAlignment="1">
      <alignment horizontal="left" vertical="center"/>
    </xf>
    <xf numFmtId="0" fontId="14" fillId="7" borderId="4" xfId="0" applyFont="1" applyFill="1" applyBorder="1" applyAlignment="1">
      <alignment horizontal="left" vertical="center"/>
    </xf>
    <xf numFmtId="39" fontId="11" fillId="7" borderId="9" xfId="0" applyNumberFormat="1" applyFont="1" applyFill="1" applyBorder="1" applyAlignment="1">
      <alignment horizontal="left" vertical="center"/>
    </xf>
    <xf numFmtId="166" fontId="11" fillId="0" borderId="1" xfId="2" applyNumberFormat="1" applyFont="1" applyFill="1" applyBorder="1" applyAlignment="1">
      <alignment horizontal="left" vertical="center" wrapText="1"/>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0" borderId="0" xfId="0" applyFont="1" applyAlignment="1">
      <alignment wrapText="1"/>
    </xf>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6" xfId="0" applyNumberFormat="1" applyFont="1" applyFill="1" applyBorder="1"/>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0" fontId="1" fillId="7" borderId="4" xfId="0" applyFont="1" applyFill="1" applyBorder="1" applyAlignment="1">
      <alignment wrapText="1"/>
    </xf>
    <xf numFmtId="0" fontId="1" fillId="7" borderId="39" xfId="0" applyFont="1" applyFill="1" applyBorder="1" applyAlignment="1">
      <alignment wrapText="1"/>
    </xf>
    <xf numFmtId="0" fontId="1" fillId="0" borderId="19" xfId="0" applyFont="1" applyBorder="1" applyAlignment="1">
      <alignment horizontal="left" vertical="center"/>
    </xf>
    <xf numFmtId="0" fontId="1" fillId="6" borderId="20" xfId="0" applyFont="1" applyFill="1" applyBorder="1" applyAlignment="1">
      <alignment horizontal="left" vertical="center"/>
    </xf>
    <xf numFmtId="44" fontId="1" fillId="6" borderId="24" xfId="1" applyFont="1" applyFill="1" applyBorder="1" applyAlignment="1">
      <alignment horizontal="center" vertical="center"/>
    </xf>
    <xf numFmtId="0" fontId="1" fillId="6" borderId="18" xfId="0" applyFont="1" applyFill="1" applyBorder="1" applyAlignment="1">
      <alignment horizontal="center" vertical="center"/>
    </xf>
    <xf numFmtId="0" fontId="1" fillId="6" borderId="2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3" xfId="0" applyNumberFormat="1" applyFont="1" applyBorder="1" applyAlignment="1">
      <alignment horizontal="left" vertical="center"/>
    </xf>
    <xf numFmtId="0" fontId="1" fillId="6" borderId="35" xfId="0" applyFont="1" applyFill="1" applyBorder="1" applyAlignment="1">
      <alignment wrapText="1"/>
    </xf>
    <xf numFmtId="0" fontId="1" fillId="0" borderId="22" xfId="0" applyFont="1" applyBorder="1" applyAlignment="1">
      <alignment horizontal="left" vertical="center"/>
    </xf>
    <xf numFmtId="0" fontId="1" fillId="6" borderId="18" xfId="0" applyFont="1" applyFill="1" applyBorder="1" applyAlignment="1">
      <alignment horizontal="left" vertical="center"/>
    </xf>
    <xf numFmtId="0" fontId="1" fillId="7" borderId="6" xfId="0" applyFont="1" applyFill="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0" fontId="1" fillId="7" borderId="9"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left"/>
    </xf>
    <xf numFmtId="0" fontId="14" fillId="0" borderId="0" xfId="0" applyFont="1" applyAlignment="1">
      <alignment horizontal="left" vertical="center" wrapText="1"/>
    </xf>
    <xf numFmtId="0" fontId="11" fillId="9" borderId="1" xfId="0" applyFont="1" applyFill="1" applyBorder="1" applyAlignment="1">
      <alignment horizontal="left" vertical="center"/>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0" borderId="0" xfId="0" applyFont="1" applyAlignment="1">
      <alignment horizontal="center"/>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6"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4" fillId="0" borderId="0" xfId="0" applyFont="1" applyAlignment="1">
      <alignment horizontal="left" vertical="center" wrapText="1"/>
    </xf>
    <xf numFmtId="0" fontId="5" fillId="7" borderId="15" xfId="0" applyFont="1" applyFill="1" applyBorder="1" applyAlignment="1">
      <alignment horizontal="center" vertical="center"/>
    </xf>
    <xf numFmtId="0" fontId="5" fillId="7" borderId="16" xfId="0" applyFont="1" applyFill="1" applyBorder="1" applyAlignment="1">
      <alignment horizontal="center" vertical="center"/>
    </xf>
    <xf numFmtId="0" fontId="4" fillId="3" borderId="15" xfId="0" applyFont="1" applyFill="1" applyBorder="1" applyAlignment="1">
      <alignment horizontal="right" vertical="center"/>
    </xf>
    <xf numFmtId="0" fontId="4" fillId="3" borderId="17" xfId="0" applyFont="1" applyFill="1" applyBorder="1" applyAlignment="1">
      <alignment horizontal="right" vertical="center"/>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5" fillId="0" borderId="30" xfId="0" applyFont="1" applyBorder="1" applyAlignment="1">
      <alignment horizontal="left"/>
    </xf>
    <xf numFmtId="0" fontId="5" fillId="0" borderId="31" xfId="0" applyFont="1" applyBorder="1" applyAlignment="1">
      <alignment horizontal="left"/>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8" fillId="5" borderId="15" xfId="0" applyFont="1" applyFill="1" applyBorder="1" applyAlignment="1">
      <alignment horizontal="left" vertical="center"/>
    </xf>
    <xf numFmtId="0" fontId="8" fillId="5" borderId="17" xfId="0" applyFont="1" applyFill="1" applyBorder="1" applyAlignment="1">
      <alignment horizontal="left" vertical="center"/>
    </xf>
    <xf numFmtId="0" fontId="8" fillId="5" borderId="16" xfId="0" applyFont="1" applyFill="1" applyBorder="1" applyAlignment="1">
      <alignment horizontal="left" vertical="center"/>
    </xf>
    <xf numFmtId="0" fontId="16" fillId="3" borderId="4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2" xfId="0" applyFont="1" applyFill="1" applyBorder="1" applyAlignment="1">
      <alignment horizontal="right" vertical="center"/>
    </xf>
    <xf numFmtId="0" fontId="16" fillId="3" borderId="34" xfId="0" applyFont="1" applyFill="1" applyBorder="1" applyAlignment="1">
      <alignment horizontal="right" vertical="center"/>
    </xf>
    <xf numFmtId="0" fontId="16" fillId="5" borderId="42" xfId="0" applyFont="1" applyFill="1" applyBorder="1" applyAlignment="1">
      <alignment horizontal="center" vertical="center"/>
    </xf>
    <xf numFmtId="0" fontId="16" fillId="5" borderId="34" xfId="0" applyFont="1" applyFill="1" applyBorder="1" applyAlignment="1">
      <alignment horizontal="center" vertical="center"/>
    </xf>
    <xf numFmtId="0" fontId="16" fillId="5" borderId="43"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 xfId="0" applyFont="1" applyFill="1" applyBorder="1" applyAlignment="1">
      <alignment horizontal="center" vertical="center"/>
    </xf>
    <xf numFmtId="0" fontId="19" fillId="3" borderId="7" xfId="0" applyFont="1" applyFill="1" applyBorder="1" applyAlignment="1">
      <alignment horizontal="right" vertical="center"/>
    </xf>
    <xf numFmtId="0" fontId="19" fillId="3" borderId="9"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9" xfId="0" applyFont="1" applyFill="1" applyBorder="1" applyAlignment="1">
      <alignment horizontal="right"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6" fillId="5" borderId="15" xfId="0" applyFont="1" applyFill="1" applyBorder="1" applyAlignment="1">
      <alignment horizontal="center" vertical="center"/>
    </xf>
    <xf numFmtId="0" fontId="16" fillId="5" borderId="17" xfId="0" applyFont="1" applyFill="1" applyBorder="1" applyAlignment="1">
      <alignment horizontal="center" vertical="center"/>
    </xf>
    <xf numFmtId="0" fontId="16" fillId="5" borderId="16" xfId="0" applyFont="1" applyFill="1" applyBorder="1" applyAlignment="1">
      <alignment horizontal="center" vertical="center"/>
    </xf>
    <xf numFmtId="0" fontId="16" fillId="3" borderId="15" xfId="0" applyFont="1" applyFill="1" applyBorder="1" applyAlignment="1">
      <alignment horizontal="right" vertical="center"/>
    </xf>
    <xf numFmtId="0" fontId="16" fillId="3" borderId="16" xfId="0" applyFont="1" applyFill="1" applyBorder="1" applyAlignment="1">
      <alignment horizontal="right" vertical="center"/>
    </xf>
    <xf numFmtId="0" fontId="16" fillId="3" borderId="2" xfId="0" applyFont="1" applyFill="1" applyBorder="1" applyAlignment="1">
      <alignment horizontal="right" vertical="center"/>
    </xf>
    <xf numFmtId="0" fontId="16" fillId="3" borderId="4" xfId="0" applyFont="1" applyFill="1" applyBorder="1" applyAlignment="1">
      <alignment horizontal="right" vertical="center"/>
    </xf>
    <xf numFmtId="0" fontId="14" fillId="7" borderId="46" xfId="0" applyFont="1" applyFill="1" applyBorder="1" applyAlignment="1">
      <alignment horizontal="center" vertical="center"/>
    </xf>
    <xf numFmtId="0" fontId="14" fillId="7" borderId="32" xfId="0" applyFont="1" applyFill="1" applyBorder="1" applyAlignment="1">
      <alignment horizontal="center" vertical="center"/>
    </xf>
    <xf numFmtId="0" fontId="11" fillId="7" borderId="46" xfId="0" applyFont="1" applyFill="1" applyBorder="1" applyAlignment="1">
      <alignment horizontal="center"/>
    </xf>
    <xf numFmtId="0" fontId="11" fillId="7" borderId="32" xfId="0" applyFont="1" applyFill="1" applyBorder="1" applyAlignment="1">
      <alignment horizontal="center"/>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6" fillId="4" borderId="19" xfId="0" applyFont="1" applyFill="1" applyBorder="1" applyAlignment="1">
      <alignment horizontal="center"/>
    </xf>
    <xf numFmtId="0" fontId="16" fillId="4" borderId="21" xfId="0" applyFont="1" applyFill="1" applyBorder="1" applyAlignment="1">
      <alignment horizontal="center"/>
    </xf>
    <xf numFmtId="0" fontId="16" fillId="4" borderId="45" xfId="0" applyFont="1" applyFill="1" applyBorder="1" applyAlignment="1">
      <alignment horizontal="center"/>
    </xf>
    <xf numFmtId="0" fontId="16" fillId="4" borderId="20" xfId="0" applyFont="1" applyFill="1" applyBorder="1" applyAlignment="1">
      <alignment horizontal="center"/>
    </xf>
    <xf numFmtId="0" fontId="1" fillId="9" borderId="15" xfId="0" applyFont="1" applyFill="1" applyBorder="1" applyAlignment="1">
      <alignment horizontal="left" vertical="center" wrapText="1"/>
    </xf>
    <xf numFmtId="0" fontId="1" fillId="9" borderId="17" xfId="0" applyFont="1" applyFill="1" applyBorder="1" applyAlignment="1">
      <alignment horizontal="left" vertical="center" wrapText="1"/>
    </xf>
    <xf numFmtId="0" fontId="1" fillId="9" borderId="16" xfId="0" applyFont="1" applyFill="1" applyBorder="1" applyAlignment="1">
      <alignment horizontal="left" vertical="center" wrapText="1"/>
    </xf>
    <xf numFmtId="0" fontId="27" fillId="9" borderId="2" xfId="0" applyFont="1" applyFill="1" applyBorder="1" applyAlignment="1">
      <alignment horizontal="left" vertical="center" wrapText="1"/>
    </xf>
    <xf numFmtId="0" fontId="27" fillId="9" borderId="3" xfId="0" applyFont="1" applyFill="1" applyBorder="1" applyAlignment="1">
      <alignment horizontal="left" vertical="center" wrapText="1"/>
    </xf>
    <xf numFmtId="0" fontId="27" fillId="9" borderId="4" xfId="0" applyFont="1" applyFill="1" applyBorder="1" applyAlignment="1">
      <alignment horizontal="left" vertical="center" wrapText="1"/>
    </xf>
    <xf numFmtId="0" fontId="29"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5" xfId="0" applyFont="1" applyFill="1" applyBorder="1" applyAlignment="1">
      <alignment horizontal="center"/>
    </xf>
    <xf numFmtId="0" fontId="11" fillId="7" borderId="17" xfId="0" applyFont="1" applyFill="1" applyBorder="1" applyAlignment="1">
      <alignment horizontal="center"/>
    </xf>
    <xf numFmtId="0" fontId="11" fillId="7" borderId="16"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cellXfs>
  <cellStyles count="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6</xdr:row>
      <xdr:rowOff>4566</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1733551</xdr:colOff>
      <xdr:row>5</xdr:row>
      <xdr:rowOff>180778</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9"/>
  <sheetViews>
    <sheetView topLeftCell="A6" workbookViewId="0"/>
  </sheetViews>
  <sheetFormatPr defaultColWidth="9" defaultRowHeight="14.45"/>
  <cols>
    <col min="1" max="1" width="2.875" style="6" customWidth="1"/>
    <col min="2" max="2" width="3.125" style="6" customWidth="1"/>
    <col min="3" max="3" width="30.625" style="6" customWidth="1"/>
    <col min="4" max="4" width="10.25" style="6" customWidth="1"/>
    <col min="5" max="8" width="30.625" style="6" customWidth="1"/>
    <col min="9" max="16384" width="9" style="6"/>
  </cols>
  <sheetData>
    <row r="2" spans="2:8">
      <c r="B2" s="160"/>
      <c r="C2" s="160"/>
      <c r="D2" s="160"/>
      <c r="E2" s="160"/>
    </row>
    <row r="3" spans="2:8">
      <c r="B3" s="160"/>
      <c r="C3" s="160"/>
      <c r="D3" s="160"/>
      <c r="E3" s="160"/>
    </row>
    <row r="4" spans="2:8">
      <c r="B4" s="160"/>
      <c r="C4" s="160"/>
      <c r="D4" s="160"/>
      <c r="E4" s="160"/>
    </row>
    <row r="5" spans="2:8">
      <c r="B5" s="160"/>
      <c r="C5" s="160"/>
      <c r="D5" s="160"/>
      <c r="E5" s="160"/>
    </row>
    <row r="6" spans="2:8">
      <c r="B6" s="160"/>
      <c r="C6" s="160"/>
      <c r="D6" s="160"/>
      <c r="E6" s="160"/>
    </row>
    <row r="8" spans="2:8" ht="69.75" customHeight="1">
      <c r="B8" s="173" t="s">
        <v>0</v>
      </c>
      <c r="C8" s="173"/>
      <c r="D8" s="173"/>
      <c r="E8" s="173"/>
      <c r="F8" s="173"/>
      <c r="G8" s="173"/>
      <c r="H8" s="173"/>
    </row>
    <row r="10" spans="2:8" ht="26.45" thickBot="1">
      <c r="B10" s="161" t="s">
        <v>1</v>
      </c>
      <c r="C10" s="162"/>
      <c r="D10" s="162"/>
      <c r="E10" s="162"/>
      <c r="F10" s="162"/>
      <c r="G10" s="162"/>
      <c r="H10" s="163"/>
    </row>
    <row r="11" spans="2:8" ht="15" thickBot="1">
      <c r="B11" s="49"/>
      <c r="C11" s="50"/>
      <c r="D11" s="50"/>
      <c r="E11" s="50"/>
      <c r="F11" s="50"/>
      <c r="G11" s="50"/>
      <c r="H11" s="51"/>
    </row>
    <row r="12" spans="2:8">
      <c r="B12" s="164" t="s">
        <v>2</v>
      </c>
      <c r="C12" s="165"/>
      <c r="D12" s="165"/>
      <c r="E12" s="165"/>
      <c r="F12" s="165"/>
      <c r="G12" s="165"/>
      <c r="H12" s="166"/>
    </row>
    <row r="13" spans="2:8">
      <c r="B13" s="167"/>
      <c r="C13" s="168"/>
      <c r="D13" s="168"/>
      <c r="E13" s="168"/>
      <c r="F13" s="168"/>
      <c r="G13" s="168"/>
      <c r="H13" s="169"/>
    </row>
    <row r="14" spans="2:8">
      <c r="B14" s="167"/>
      <c r="C14" s="168"/>
      <c r="D14" s="168"/>
      <c r="E14" s="168"/>
      <c r="F14" s="168"/>
      <c r="G14" s="168"/>
      <c r="H14" s="169"/>
    </row>
    <row r="15" spans="2:8">
      <c r="B15" s="167"/>
      <c r="C15" s="168"/>
      <c r="D15" s="168"/>
      <c r="E15" s="168"/>
      <c r="F15" s="168"/>
      <c r="G15" s="168"/>
      <c r="H15" s="169"/>
    </row>
    <row r="16" spans="2:8">
      <c r="B16" s="167"/>
      <c r="C16" s="168"/>
      <c r="D16" s="168"/>
      <c r="E16" s="168"/>
      <c r="F16" s="168"/>
      <c r="G16" s="168"/>
      <c r="H16" s="169"/>
    </row>
    <row r="17" spans="2:8">
      <c r="B17" s="167"/>
      <c r="C17" s="168"/>
      <c r="D17" s="168"/>
      <c r="E17" s="168"/>
      <c r="F17" s="168"/>
      <c r="G17" s="168"/>
      <c r="H17" s="169"/>
    </row>
    <row r="18" spans="2:8">
      <c r="B18" s="167"/>
      <c r="C18" s="168"/>
      <c r="D18" s="168"/>
      <c r="E18" s="168"/>
      <c r="F18" s="168"/>
      <c r="G18" s="168"/>
      <c r="H18" s="169"/>
    </row>
    <row r="19" spans="2:8" ht="150" customHeight="1" thickBot="1">
      <c r="B19" s="170"/>
      <c r="C19" s="171"/>
      <c r="D19" s="171"/>
      <c r="E19" s="171"/>
      <c r="F19" s="171"/>
      <c r="G19" s="171"/>
      <c r="H19" s="172"/>
    </row>
  </sheetData>
  <sheetProtection algorithmName="SHA-512" hashValue="HflMCQCBt0Jf9Ar86At8iajywnPpD8A1tjieU9z4Mh8okXwibVcjkMSmSuvkIIarLdsFjl7JsfMY9jmZyocY5g==" saltValue="T/zAit8bm48RP54sn22uAg==" spinCount="100000" sheet="1" objects="1" scenarios="1"/>
  <mergeCells count="4">
    <mergeCell ref="B2:E6"/>
    <mergeCell ref="B10:H10"/>
    <mergeCell ref="B12:H19"/>
    <mergeCell ref="B8:H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V29"/>
  <sheetViews>
    <sheetView topLeftCell="A9" zoomScaleNormal="100" workbookViewId="0"/>
  </sheetViews>
  <sheetFormatPr defaultColWidth="9" defaultRowHeight="14.45"/>
  <cols>
    <col min="1" max="1" width="3.125" style="1" customWidth="1"/>
    <col min="2" max="2" width="22.875" style="1" bestFit="1" customWidth="1"/>
    <col min="3" max="3" width="26.875" style="1" bestFit="1" customWidth="1"/>
    <col min="4" max="4" width="13.75" style="1" customWidth="1"/>
    <col min="5" max="5" width="13.625" style="1" bestFit="1" customWidth="1"/>
    <col min="6" max="6" width="18.75" style="1" customWidth="1"/>
    <col min="7" max="7" width="17.625" style="1" bestFit="1" customWidth="1"/>
    <col min="8" max="8" width="14.875" style="59" bestFit="1" customWidth="1"/>
    <col min="9" max="9" width="45.5" style="63" customWidth="1"/>
    <col min="10" max="10" width="18.125" style="1" bestFit="1" customWidth="1"/>
    <col min="11" max="11" width="16.25" style="1" bestFit="1" customWidth="1"/>
    <col min="12" max="12" width="18.125" style="1" bestFit="1" customWidth="1"/>
    <col min="13" max="13" width="12" style="62" bestFit="1" customWidth="1"/>
    <col min="14" max="14" width="10.875" style="62" customWidth="1"/>
    <col min="15" max="15" width="16.75" style="62" hidden="1" customWidth="1"/>
    <col min="16" max="16" width="30.625" style="37" customWidth="1"/>
    <col min="17" max="17" width="16.875" style="1" bestFit="1" customWidth="1"/>
    <col min="18" max="18" width="18.125" style="1" bestFit="1" customWidth="1"/>
    <col min="19" max="19" width="16.25" style="1" bestFit="1" customWidth="1"/>
    <col min="20" max="20" width="11.25" style="1" bestFit="1" customWidth="1"/>
    <col min="21" max="21" width="9.875" style="1" bestFit="1" customWidth="1"/>
    <col min="22" max="22" width="30.625" style="37" customWidth="1"/>
    <col min="23" max="16384" width="9" style="1"/>
  </cols>
  <sheetData>
    <row r="1" spans="1:22" ht="15" thickBot="1">
      <c r="A1" s="121"/>
      <c r="B1" s="121"/>
      <c r="C1" s="121"/>
      <c r="D1" s="121"/>
      <c r="E1" s="121"/>
      <c r="F1" s="121"/>
      <c r="G1" s="121"/>
      <c r="H1" s="122"/>
      <c r="I1" s="123"/>
      <c r="J1" s="121"/>
      <c r="K1" s="121"/>
      <c r="L1" s="121"/>
      <c r="M1" s="124"/>
      <c r="N1" s="124"/>
      <c r="O1" s="124"/>
      <c r="P1" s="125"/>
      <c r="Q1" s="121"/>
      <c r="R1" s="121"/>
      <c r="S1" s="121"/>
      <c r="T1" s="121"/>
      <c r="U1" s="121"/>
      <c r="V1" s="125"/>
    </row>
    <row r="2" spans="1:22" ht="26.45" thickBot="1">
      <c r="A2" s="121"/>
      <c r="B2" s="178" t="str">
        <f>_xlfn.CONCAT("Campus Sustainability Fund - Mini Grant Funding Request - Personnel Summary for", " ",'Project Information Summary'!C12)</f>
        <v>Campus Sustainability Fund - Mini Grant Funding Request - Personnel Summary for Indigeponics: Community Food Resiliency Project</v>
      </c>
      <c r="C2" s="179"/>
      <c r="D2" s="179"/>
      <c r="E2" s="179"/>
      <c r="F2" s="179"/>
      <c r="G2" s="179"/>
      <c r="H2" s="179"/>
      <c r="I2" s="180"/>
      <c r="J2" s="121"/>
      <c r="K2" s="121"/>
      <c r="L2" s="121"/>
      <c r="M2" s="124"/>
      <c r="N2" s="124"/>
      <c r="O2" s="124"/>
      <c r="P2" s="125"/>
      <c r="Q2" s="121"/>
      <c r="R2" s="121"/>
      <c r="S2" s="121"/>
      <c r="T2" s="121"/>
      <c r="U2" s="121"/>
      <c r="V2" s="125"/>
    </row>
    <row r="3" spans="1:22" ht="15" thickBot="1">
      <c r="A3" s="121"/>
      <c r="B3" s="126"/>
      <c r="C3" s="127"/>
      <c r="D3" s="127"/>
      <c r="E3" s="127"/>
      <c r="F3" s="127"/>
      <c r="G3" s="127"/>
      <c r="H3" s="128"/>
      <c r="I3" s="129"/>
      <c r="J3" s="121"/>
      <c r="K3" s="121"/>
      <c r="L3" s="121"/>
      <c r="M3" s="124"/>
      <c r="N3" s="124"/>
      <c r="O3" s="124"/>
      <c r="P3" s="125"/>
      <c r="Q3" s="121"/>
      <c r="R3" s="121"/>
      <c r="S3" s="121"/>
      <c r="T3" s="121"/>
      <c r="U3" s="121"/>
      <c r="V3" s="125"/>
    </row>
    <row r="4" spans="1:22" ht="45" customHeight="1">
      <c r="A4" s="121"/>
      <c r="B4" s="181" t="s">
        <v>3</v>
      </c>
      <c r="C4" s="182"/>
      <c r="D4" s="182"/>
      <c r="E4" s="182"/>
      <c r="F4" s="182"/>
      <c r="G4" s="182"/>
      <c r="H4" s="182"/>
      <c r="I4" s="183"/>
      <c r="J4" s="130"/>
      <c r="K4" s="130"/>
      <c r="L4" s="130"/>
      <c r="M4" s="131"/>
      <c r="N4" s="131"/>
      <c r="O4" s="131"/>
      <c r="P4" s="130"/>
      <c r="Q4" s="121"/>
      <c r="R4" s="121"/>
      <c r="S4" s="121"/>
      <c r="T4" s="121"/>
      <c r="U4" s="121"/>
      <c r="V4" s="125"/>
    </row>
    <row r="5" spans="1:22" ht="30" customHeight="1">
      <c r="A5" s="121"/>
      <c r="B5" s="184" t="s">
        <v>4</v>
      </c>
      <c r="C5" s="185"/>
      <c r="D5" s="185"/>
      <c r="E5" s="185"/>
      <c r="F5" s="185"/>
      <c r="G5" s="185"/>
      <c r="H5" s="185"/>
      <c r="I5" s="186"/>
      <c r="J5" s="130"/>
      <c r="K5" s="130"/>
      <c r="L5" s="130"/>
      <c r="M5" s="131"/>
      <c r="N5" s="131"/>
      <c r="O5" s="131"/>
      <c r="P5" s="130"/>
      <c r="Q5" s="121"/>
      <c r="R5" s="121"/>
      <c r="S5" s="121"/>
      <c r="T5" s="121"/>
      <c r="U5" s="121"/>
      <c r="V5" s="125"/>
    </row>
    <row r="6" spans="1:22" ht="43.5" customHeight="1">
      <c r="A6" s="121"/>
      <c r="B6" s="184" t="s">
        <v>5</v>
      </c>
      <c r="C6" s="185"/>
      <c r="D6" s="185"/>
      <c r="E6" s="185"/>
      <c r="F6" s="185"/>
      <c r="G6" s="185"/>
      <c r="H6" s="185"/>
      <c r="I6" s="186"/>
      <c r="J6" s="130"/>
      <c r="K6" s="130"/>
      <c r="L6" s="130"/>
      <c r="M6" s="131"/>
      <c r="N6" s="131"/>
      <c r="O6" s="131"/>
      <c r="P6" s="130"/>
      <c r="Q6" s="121"/>
      <c r="R6" s="121"/>
      <c r="S6" s="121"/>
      <c r="T6" s="121"/>
      <c r="U6" s="121"/>
      <c r="V6" s="125"/>
    </row>
    <row r="7" spans="1:22" ht="30" customHeight="1" thickBot="1">
      <c r="A7" s="121"/>
      <c r="B7" s="187" t="s">
        <v>6</v>
      </c>
      <c r="C7" s="188"/>
      <c r="D7" s="188"/>
      <c r="E7" s="188"/>
      <c r="F7" s="188"/>
      <c r="G7" s="188"/>
      <c r="H7" s="188"/>
      <c r="I7" s="189"/>
      <c r="J7" s="130"/>
      <c r="K7"/>
      <c r="L7"/>
      <c r="M7"/>
      <c r="N7"/>
      <c r="O7"/>
      <c r="P7" s="99"/>
      <c r="Q7"/>
      <c r="R7" s="121"/>
      <c r="S7" s="121"/>
      <c r="T7" s="121"/>
      <c r="U7" s="121"/>
      <c r="V7" s="125"/>
    </row>
    <row r="8" spans="1:22" ht="15" thickBot="1">
      <c r="A8" s="132"/>
      <c r="B8" s="133"/>
      <c r="C8" s="134"/>
      <c r="D8" s="134"/>
      <c r="E8" s="134"/>
      <c r="F8" s="134"/>
      <c r="G8" s="134"/>
      <c r="H8" s="135"/>
      <c r="I8" s="136"/>
      <c r="J8" s="121"/>
      <c r="K8" s="125"/>
      <c r="L8" s="121"/>
      <c r="M8" s="121"/>
      <c r="N8" s="121"/>
      <c r="O8" s="121"/>
      <c r="P8" s="121"/>
      <c r="Q8" s="121"/>
      <c r="R8" s="121"/>
      <c r="S8" s="121"/>
      <c r="T8" s="121"/>
      <c r="U8" s="121"/>
      <c r="V8" s="121"/>
    </row>
    <row r="9" spans="1:22" ht="18.600000000000001" thickBot="1">
      <c r="A9" s="132"/>
      <c r="B9" s="197" t="s">
        <v>7</v>
      </c>
      <c r="C9" s="198"/>
      <c r="D9" s="198"/>
      <c r="E9" s="198"/>
      <c r="F9" s="198"/>
      <c r="G9" s="198"/>
      <c r="H9" s="198"/>
      <c r="I9" s="199"/>
      <c r="J9" s="121"/>
      <c r="K9" s="125"/>
      <c r="L9" s="121"/>
      <c r="M9" s="121"/>
      <c r="N9" s="121"/>
      <c r="O9" s="121"/>
      <c r="P9" s="121"/>
      <c r="Q9" s="121"/>
      <c r="R9" s="121"/>
      <c r="S9" s="121"/>
      <c r="T9" s="121"/>
      <c r="U9" s="121"/>
      <c r="V9" s="121"/>
    </row>
    <row r="10" spans="1:22" ht="15" thickBot="1">
      <c r="A10" s="132"/>
      <c r="B10" s="190" t="s">
        <v>8</v>
      </c>
      <c r="C10" s="190" t="s">
        <v>9</v>
      </c>
      <c r="D10" s="194" t="s">
        <v>10</v>
      </c>
      <c r="E10" s="195"/>
      <c r="F10" s="195"/>
      <c r="G10" s="195"/>
      <c r="H10" s="196"/>
      <c r="I10" s="192" t="s">
        <v>11</v>
      </c>
      <c r="J10" s="121"/>
      <c r="K10" s="125"/>
      <c r="L10" s="121"/>
      <c r="M10" s="121"/>
      <c r="N10" s="121"/>
      <c r="O10" s="121"/>
      <c r="P10" s="121"/>
      <c r="Q10" s="121"/>
      <c r="R10" s="121"/>
      <c r="S10" s="121"/>
      <c r="T10" s="121"/>
      <c r="U10" s="121"/>
      <c r="V10" s="121"/>
    </row>
    <row r="11" spans="1:22" ht="15" thickBot="1">
      <c r="A11" s="132"/>
      <c r="B11" s="191"/>
      <c r="C11" s="191"/>
      <c r="D11" s="194" t="str">
        <f>'Additional Info &amp; Definitions'!$D$14</f>
        <v>Fiscal Year 2023</v>
      </c>
      <c r="E11" s="195"/>
      <c r="F11" s="195"/>
      <c r="G11" s="195"/>
      <c r="H11" s="196"/>
      <c r="I11" s="193"/>
      <c r="J11" s="121"/>
      <c r="K11" s="125"/>
      <c r="L11" s="121"/>
      <c r="M11" s="121"/>
      <c r="N11" s="121"/>
      <c r="O11" s="121"/>
      <c r="P11" s="121"/>
      <c r="Q11" s="121"/>
      <c r="R11" s="121"/>
      <c r="S11" s="121"/>
      <c r="T11" s="121"/>
      <c r="U11" s="121"/>
      <c r="V11" s="121"/>
    </row>
    <row r="12" spans="1:22" ht="15" thickBot="1">
      <c r="A12" s="132"/>
      <c r="B12" s="174"/>
      <c r="C12" s="175"/>
      <c r="D12" s="71" t="s">
        <v>12</v>
      </c>
      <c r="E12" s="69" t="s">
        <v>13</v>
      </c>
      <c r="F12" s="69" t="s">
        <v>14</v>
      </c>
      <c r="G12" s="72" t="s">
        <v>15</v>
      </c>
      <c r="H12" s="73" t="s">
        <v>16</v>
      </c>
      <c r="I12" s="137"/>
      <c r="J12" s="121"/>
      <c r="K12" s="125"/>
      <c r="L12" s="121"/>
      <c r="M12" s="121"/>
      <c r="N12" s="121"/>
      <c r="O12" s="121"/>
      <c r="P12" s="121"/>
      <c r="Q12" s="121"/>
      <c r="R12" s="121"/>
      <c r="S12" s="121"/>
      <c r="T12" s="121"/>
      <c r="U12" s="121"/>
      <c r="V12" s="121"/>
    </row>
    <row r="13" spans="1:22">
      <c r="A13" s="132"/>
      <c r="B13" s="138" t="s">
        <v>17</v>
      </c>
      <c r="C13" s="139"/>
      <c r="D13" s="140"/>
      <c r="E13" s="141"/>
      <c r="F13" s="142"/>
      <c r="G13" s="143">
        <f>D13*E13*F13</f>
        <v>0</v>
      </c>
      <c r="H13" s="144">
        <f>G13*'Additional Info &amp; Definitions'!$D$15</f>
        <v>0</v>
      </c>
      <c r="I13" s="145"/>
      <c r="J13" s="121"/>
      <c r="K13" s="125"/>
      <c r="L13" s="121"/>
      <c r="M13" s="121"/>
      <c r="N13" s="121"/>
      <c r="O13" s="121"/>
      <c r="P13" s="121"/>
      <c r="Q13" s="121"/>
      <c r="R13" s="121"/>
      <c r="S13" s="121"/>
      <c r="T13" s="121"/>
      <c r="U13" s="121"/>
      <c r="V13" s="121"/>
    </row>
    <row r="14" spans="1:22">
      <c r="A14" s="132"/>
      <c r="B14" s="146" t="s">
        <v>18</v>
      </c>
      <c r="C14" s="147"/>
      <c r="D14" s="140"/>
      <c r="E14" s="141"/>
      <c r="F14" s="142"/>
      <c r="G14" s="143">
        <f>D14*E14*F14</f>
        <v>0</v>
      </c>
      <c r="H14" s="144">
        <f>G14*'Additional Info &amp; Definitions'!$D$15</f>
        <v>0</v>
      </c>
      <c r="I14" s="145"/>
      <c r="J14" s="121"/>
      <c r="K14" s="125"/>
      <c r="L14" s="121"/>
      <c r="M14" s="121"/>
      <c r="N14" s="121"/>
      <c r="O14" s="121"/>
      <c r="P14" s="121"/>
      <c r="Q14" s="121"/>
      <c r="R14" s="121"/>
      <c r="S14" s="121"/>
      <c r="T14" s="121"/>
      <c r="U14" s="121"/>
      <c r="V14" s="121"/>
    </row>
    <row r="15" spans="1:22">
      <c r="A15" s="132"/>
      <c r="B15" s="146" t="s">
        <v>19</v>
      </c>
      <c r="C15" s="147"/>
      <c r="D15" s="140"/>
      <c r="E15" s="141"/>
      <c r="F15" s="142"/>
      <c r="G15" s="143">
        <f>D15*E15*F15</f>
        <v>0</v>
      </c>
      <c r="H15" s="144">
        <f>G15*'Additional Info &amp; Definitions'!$D$15</f>
        <v>0</v>
      </c>
      <c r="I15" s="145"/>
      <c r="J15" s="121"/>
      <c r="K15" s="125"/>
      <c r="L15" s="121"/>
      <c r="M15" s="121"/>
      <c r="N15" s="121"/>
      <c r="O15" s="121"/>
      <c r="P15" s="121"/>
      <c r="Q15" s="121"/>
      <c r="R15" s="121"/>
      <c r="S15" s="121"/>
      <c r="T15" s="121"/>
      <c r="U15" s="121"/>
      <c r="V15" s="121"/>
    </row>
    <row r="16" spans="1:22">
      <c r="A16" s="132"/>
      <c r="B16" s="146" t="s">
        <v>20</v>
      </c>
      <c r="C16" s="147"/>
      <c r="D16" s="140"/>
      <c r="E16" s="141"/>
      <c r="F16" s="142"/>
      <c r="G16" s="143">
        <f>D16*E16*F16</f>
        <v>0</v>
      </c>
      <c r="H16" s="144">
        <f>G16*'Additional Info &amp; Definitions'!$D$15</f>
        <v>0</v>
      </c>
      <c r="I16" s="145"/>
      <c r="J16" s="121"/>
      <c r="K16" s="125"/>
      <c r="L16" s="121"/>
      <c r="M16" s="121"/>
      <c r="N16" s="121"/>
      <c r="O16" s="121"/>
      <c r="P16" s="121"/>
      <c r="Q16" s="121"/>
      <c r="R16" s="121"/>
      <c r="S16" s="121"/>
      <c r="T16" s="121"/>
      <c r="U16" s="121"/>
      <c r="V16" s="121"/>
    </row>
    <row r="17" spans="1:22" ht="15" thickBot="1">
      <c r="A17" s="132"/>
      <c r="B17" s="146" t="s">
        <v>21</v>
      </c>
      <c r="C17" s="147"/>
      <c r="D17" s="140"/>
      <c r="E17" s="141"/>
      <c r="F17" s="142"/>
      <c r="G17" s="143">
        <f>D17*E17*F17</f>
        <v>0</v>
      </c>
      <c r="H17" s="144">
        <f>G17*'Additional Info &amp; Definitions'!$D$15</f>
        <v>0</v>
      </c>
      <c r="I17" s="145"/>
      <c r="J17" s="121"/>
      <c r="K17" s="125"/>
      <c r="L17" s="121"/>
      <c r="M17" s="121"/>
      <c r="N17" s="121"/>
      <c r="O17" s="121"/>
      <c r="P17" s="121"/>
      <c r="Q17" s="121"/>
      <c r="R17" s="121"/>
      <c r="S17" s="121"/>
      <c r="T17" s="121"/>
      <c r="U17" s="121"/>
      <c r="V17" s="121"/>
    </row>
    <row r="18" spans="1:22" ht="15" thickBot="1">
      <c r="A18" s="132"/>
      <c r="B18" s="133"/>
      <c r="C18" s="134"/>
      <c r="D18" s="134"/>
      <c r="E18" s="134"/>
      <c r="F18" s="134"/>
      <c r="G18" s="134"/>
      <c r="H18" s="135"/>
      <c r="I18" s="136"/>
      <c r="J18" s="121"/>
      <c r="K18" s="125"/>
      <c r="L18" s="121"/>
      <c r="M18" s="121"/>
      <c r="N18" s="121"/>
      <c r="O18" s="121"/>
      <c r="P18" s="121"/>
      <c r="Q18" s="121"/>
      <c r="R18" s="121"/>
      <c r="S18" s="121"/>
      <c r="T18" s="121"/>
      <c r="U18" s="121"/>
      <c r="V18" s="121"/>
    </row>
    <row r="19" spans="1:22" ht="15" thickBot="1">
      <c r="A19" s="132"/>
      <c r="B19" s="176" t="s">
        <v>22</v>
      </c>
      <c r="C19" s="177"/>
      <c r="D19" s="2"/>
      <c r="E19" s="2"/>
      <c r="F19" s="3" t="str">
        <f>_xlfn.CONCAT('Additional Info &amp; Definitions'!D14," ","Total")</f>
        <v>Fiscal Year 2023 Total</v>
      </c>
      <c r="G19" s="4">
        <f>SUM(G13:G17)</f>
        <v>0</v>
      </c>
      <c r="H19" s="60">
        <f>SUM(H13:H17)</f>
        <v>0</v>
      </c>
      <c r="I19" s="148"/>
      <c r="J19" s="121"/>
      <c r="K19" s="125"/>
      <c r="L19" s="121"/>
      <c r="M19" s="121"/>
      <c r="N19" s="121"/>
      <c r="O19" s="121"/>
      <c r="P19" s="121"/>
      <c r="Q19" s="121"/>
      <c r="R19" s="121"/>
      <c r="S19" s="121"/>
      <c r="T19" s="121"/>
      <c r="U19" s="121"/>
      <c r="V19" s="121"/>
    </row>
    <row r="20" spans="1:22" s="5" customFormat="1" ht="15" thickBot="1">
      <c r="A20" s="132"/>
      <c r="B20" s="149"/>
      <c r="C20" s="150"/>
      <c r="D20" s="150"/>
      <c r="E20" s="150"/>
      <c r="F20" s="150"/>
      <c r="G20" s="150"/>
      <c r="H20" s="151"/>
      <c r="I20" s="152"/>
      <c r="J20" s="132"/>
      <c r="K20" s="153"/>
      <c r="L20" s="132"/>
      <c r="M20" s="132"/>
      <c r="N20" s="132"/>
      <c r="O20" s="132"/>
      <c r="P20" s="132"/>
      <c r="Q20" s="132"/>
      <c r="R20" s="132"/>
      <c r="S20" s="132"/>
      <c r="T20" s="132"/>
      <c r="U20" s="132"/>
      <c r="V20" s="132"/>
    </row>
    <row r="21" spans="1:22">
      <c r="A21" s="121"/>
      <c r="B21" s="121"/>
      <c r="C21" s="121"/>
      <c r="D21" s="121"/>
      <c r="E21" s="121"/>
      <c r="F21" s="121"/>
      <c r="G21" s="121"/>
      <c r="H21" s="70"/>
      <c r="I21" s="53"/>
      <c r="J21" s="121"/>
      <c r="K21" s="121"/>
      <c r="L21" s="121"/>
      <c r="M21" s="124"/>
      <c r="N21" s="124"/>
      <c r="O21" s="124"/>
      <c r="P21" s="125"/>
      <c r="Q21" s="121"/>
      <c r="R21" s="121"/>
      <c r="S21" s="121"/>
      <c r="T21" s="121"/>
      <c r="U21" s="121"/>
      <c r="V21" s="125"/>
    </row>
    <row r="22" spans="1:22">
      <c r="A22" s="121"/>
      <c r="B22" s="121"/>
      <c r="C22" s="121"/>
      <c r="D22" s="121"/>
      <c r="E22" s="121"/>
      <c r="F22" s="121"/>
      <c r="G22" s="121"/>
      <c r="H22" s="53"/>
      <c r="I22" s="53"/>
      <c r="J22" s="121"/>
      <c r="K22" s="121"/>
      <c r="L22" s="121"/>
      <c r="M22" s="124"/>
      <c r="N22" s="124"/>
      <c r="O22" s="124"/>
      <c r="P22" s="125"/>
      <c r="Q22" s="121"/>
      <c r="R22" s="121"/>
      <c r="S22" s="121"/>
      <c r="T22" s="121"/>
      <c r="U22" s="121"/>
      <c r="V22" s="125"/>
    </row>
    <row r="23" spans="1:22">
      <c r="A23" s="121"/>
      <c r="B23" s="121"/>
      <c r="C23" s="121"/>
      <c r="D23" s="121"/>
      <c r="E23" s="121"/>
      <c r="F23" s="121"/>
      <c r="G23" s="121"/>
      <c r="H23" s="53"/>
      <c r="I23" s="53"/>
      <c r="J23" s="121"/>
      <c r="K23" s="121"/>
      <c r="L23" s="121"/>
      <c r="M23" s="124"/>
      <c r="N23" s="124"/>
      <c r="O23" s="124"/>
      <c r="P23" s="125"/>
      <c r="Q23" s="121"/>
      <c r="R23" s="121"/>
      <c r="S23" s="121"/>
      <c r="T23" s="121"/>
      <c r="U23" s="121"/>
      <c r="V23" s="125"/>
    </row>
    <row r="24" spans="1:22">
      <c r="A24" s="121"/>
      <c r="B24" s="121"/>
      <c r="C24" s="121"/>
      <c r="D24" s="121"/>
      <c r="E24" s="121"/>
      <c r="F24" s="121"/>
      <c r="G24" s="121"/>
      <c r="H24" s="53"/>
      <c r="I24" s="53"/>
      <c r="J24" s="121"/>
      <c r="K24" s="121"/>
      <c r="L24" s="121"/>
      <c r="M24" s="124"/>
      <c r="N24" s="124"/>
      <c r="O24" s="124"/>
      <c r="P24" s="125"/>
      <c r="Q24" s="121"/>
      <c r="R24" s="121"/>
      <c r="S24" s="121"/>
      <c r="T24" s="121"/>
      <c r="U24" s="121"/>
      <c r="V24" s="125"/>
    </row>
    <row r="25" spans="1:22">
      <c r="A25" s="121"/>
      <c r="B25" s="121"/>
      <c r="C25" s="121"/>
      <c r="D25" s="121"/>
      <c r="E25" s="121"/>
      <c r="F25" s="121"/>
      <c r="G25" s="121"/>
      <c r="H25" s="53"/>
      <c r="I25" s="53"/>
      <c r="J25" s="121"/>
      <c r="K25" s="121"/>
      <c r="L25" s="121"/>
      <c r="M25" s="124"/>
      <c r="N25" s="124"/>
      <c r="O25" s="124"/>
      <c r="P25" s="125"/>
      <c r="Q25" s="121"/>
      <c r="R25" s="121"/>
      <c r="S25" s="121"/>
      <c r="T25" s="121"/>
      <c r="U25" s="121"/>
      <c r="V25" s="125"/>
    </row>
    <row r="26" spans="1:22">
      <c r="A26" s="121"/>
      <c r="B26" s="121"/>
      <c r="C26" s="121"/>
      <c r="D26" s="121"/>
      <c r="E26" s="121"/>
      <c r="F26" s="121"/>
      <c r="G26" s="121"/>
      <c r="H26" s="53"/>
      <c r="I26" s="53"/>
      <c r="J26" s="121"/>
      <c r="K26" s="121"/>
      <c r="L26" s="121"/>
      <c r="M26" s="124"/>
      <c r="N26" s="124"/>
      <c r="O26" s="124"/>
      <c r="P26" s="125"/>
      <c r="Q26" s="121"/>
      <c r="R26" s="121"/>
      <c r="S26" s="121"/>
      <c r="T26" s="121"/>
      <c r="U26" s="121"/>
      <c r="V26" s="125"/>
    </row>
    <row r="27" spans="1:22">
      <c r="A27" s="121"/>
      <c r="B27" s="121"/>
      <c r="C27" s="121"/>
      <c r="D27" s="121"/>
      <c r="E27" s="121"/>
      <c r="F27" s="121"/>
      <c r="G27" s="121"/>
      <c r="H27" s="53"/>
      <c r="I27" s="53"/>
      <c r="J27" s="121"/>
      <c r="K27" s="121"/>
      <c r="L27" s="121"/>
      <c r="M27" s="124"/>
      <c r="N27" s="124"/>
      <c r="O27" s="124"/>
      <c r="P27" s="125"/>
      <c r="Q27" s="121"/>
      <c r="R27" s="121"/>
      <c r="S27" s="121"/>
      <c r="T27" s="121"/>
      <c r="U27" s="121"/>
      <c r="V27" s="125"/>
    </row>
    <row r="29" spans="1:22">
      <c r="A29" s="121"/>
      <c r="B29" s="121"/>
      <c r="C29" s="121"/>
      <c r="D29" s="121"/>
      <c r="E29" s="121"/>
      <c r="F29" s="121"/>
      <c r="G29" s="121"/>
      <c r="H29" s="122"/>
      <c r="I29" s="123"/>
      <c r="J29" s="121"/>
      <c r="K29" s="121"/>
      <c r="L29" s="121"/>
      <c r="M29" s="124"/>
      <c r="N29" s="124"/>
      <c r="O29" s="124"/>
      <c r="P29" s="125"/>
      <c r="Q29" s="121"/>
      <c r="R29" s="121"/>
      <c r="S29" s="121"/>
      <c r="T29" s="121"/>
      <c r="U29" s="121"/>
      <c r="V29" s="125"/>
    </row>
  </sheetData>
  <sheetProtection algorithmName="SHA-512" hashValue="YVlgwgo3ElHyWMDWrEXhbpcutc/tWEOOkMm1JQVVX58KG1SlDY74sUz+o9HzIDJd0C5H/rzIgCKM5hwjaylJIQ==" saltValue="TFQp/dZx5D5NyBqX28vEHw==" spinCount="100000" sheet="1" objects="1" scenarios="1"/>
  <protectedRanges>
    <protectedRange sqref="I13:I17 C13:F17" name="Student Employees"/>
  </protectedRanges>
  <mergeCells count="13">
    <mergeCell ref="B12:C12"/>
    <mergeCell ref="B19:C19"/>
    <mergeCell ref="B2:I2"/>
    <mergeCell ref="B4:I4"/>
    <mergeCell ref="B6:I6"/>
    <mergeCell ref="B7:I7"/>
    <mergeCell ref="B5:I5"/>
    <mergeCell ref="B10:B11"/>
    <mergeCell ref="C10:C11"/>
    <mergeCell ref="I10:I11"/>
    <mergeCell ref="D11:H11"/>
    <mergeCell ref="B9:I9"/>
    <mergeCell ref="D10:H10"/>
  </mergeCells>
  <phoneticPr fontId="7" type="noConversion"/>
  <dataValidations count="1">
    <dataValidation type="custom" allowBlank="1" showInputMessage="1" showErrorMessage="1" errorTitle="Invalid Entry!" error="Hourly rate must be greater than $13.85 per hour. " promptTitle="Minimum Rate Requirement" prompt="Minimum wage for student employees is $13.85 per hour from January 1, 2023 to December 31, 2023." sqref="D13:D17" xr:uid="{9D190844-38C3-42AE-BFAD-ED7B24002C6B}">
      <formula1>D13&gt;13.84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2"/>
  <sheetViews>
    <sheetView tabSelected="1" topLeftCell="B15" zoomScaleNormal="100" workbookViewId="0">
      <selection activeCell="F41" sqref="F41"/>
    </sheetView>
  </sheetViews>
  <sheetFormatPr defaultColWidth="12.625" defaultRowHeight="15" customHeight="1"/>
  <cols>
    <col min="1" max="1" width="3.125" style="6" customWidth="1"/>
    <col min="2" max="2" width="30.25" style="6" customWidth="1"/>
    <col min="3" max="3" width="45.75" style="6" bestFit="1" customWidth="1"/>
    <col min="4" max="4" width="22.875" style="6" bestFit="1" customWidth="1"/>
    <col min="5" max="5" width="53.875" style="74" customWidth="1"/>
    <col min="6" max="6" width="11.875" style="6" bestFit="1" customWidth="1"/>
    <col min="7" max="7" width="53.625" style="6" customWidth="1"/>
    <col min="8" max="23" width="7.625" style="6" customWidth="1"/>
    <col min="24" max="16384" width="12.625" style="6"/>
  </cols>
  <sheetData>
    <row r="1" spans="1:6" ht="15" customHeight="1" thickBot="1"/>
    <row r="2" spans="1:6" ht="26.45" thickBot="1">
      <c r="B2" s="161" t="str">
        <f>_xlfn.CONCAT("Campus Sustainability Fund - Mini Grant Funding Request - Operating Budget for", " ",'Project Information Summary'!C12)</f>
        <v>Campus Sustainability Fund - Mini Grant Funding Request - Operating Budget for Indigeponics: Community Food Resiliency Project</v>
      </c>
      <c r="C2" s="162"/>
      <c r="D2" s="162"/>
      <c r="E2" s="163"/>
    </row>
    <row r="3" spans="1:6" ht="15" customHeight="1" thickBot="1">
      <c r="B3" s="49"/>
      <c r="C3" s="50"/>
      <c r="D3" s="50"/>
      <c r="E3" s="85"/>
    </row>
    <row r="4" spans="1:6" ht="45" customHeight="1">
      <c r="B4" s="181" t="s">
        <v>23</v>
      </c>
      <c r="C4" s="182"/>
      <c r="D4" s="182"/>
      <c r="E4" s="183"/>
    </row>
    <row r="5" spans="1:6" ht="60" customHeight="1">
      <c r="B5" s="184" t="s">
        <v>24</v>
      </c>
      <c r="C5" s="185"/>
      <c r="D5" s="185"/>
      <c r="E5" s="186"/>
    </row>
    <row r="6" spans="1:6" ht="60" customHeight="1">
      <c r="B6" s="184" t="s">
        <v>25</v>
      </c>
      <c r="C6" s="185"/>
      <c r="D6" s="185"/>
      <c r="E6" s="186"/>
    </row>
    <row r="7" spans="1:6" ht="30" customHeight="1">
      <c r="B7" s="228" t="s">
        <v>26</v>
      </c>
      <c r="C7" s="229"/>
      <c r="D7" s="229"/>
      <c r="E7" s="230"/>
    </row>
    <row r="8" spans="1:6" ht="45" customHeight="1" thickBot="1">
      <c r="B8" s="231" t="s">
        <v>27</v>
      </c>
      <c r="C8" s="232"/>
      <c r="D8" s="232"/>
      <c r="E8" s="233"/>
    </row>
    <row r="9" spans="1:6" ht="14.25" customHeight="1" thickBot="1">
      <c r="B9" s="8"/>
      <c r="C9" s="9"/>
      <c r="D9" s="9"/>
      <c r="E9" s="86"/>
    </row>
    <row r="10" spans="1:6" ht="18.600000000000001" thickBot="1">
      <c r="B10" s="217" t="s">
        <v>28</v>
      </c>
      <c r="C10" s="218"/>
      <c r="D10" s="218"/>
      <c r="E10" s="219"/>
    </row>
    <row r="11" spans="1:6" ht="14.25" customHeight="1">
      <c r="B11" s="10" t="s">
        <v>29</v>
      </c>
      <c r="C11" s="11" t="s">
        <v>30</v>
      </c>
      <c r="D11" s="109" t="s">
        <v>10</v>
      </c>
      <c r="E11" s="87" t="s">
        <v>31</v>
      </c>
    </row>
    <row r="12" spans="1:6" ht="14.25" customHeight="1">
      <c r="A12" s="12"/>
      <c r="B12" s="224"/>
      <c r="C12" s="225"/>
      <c r="D12" s="20" t="str">
        <f>'Additional Info &amp; Definitions'!$D$14</f>
        <v>Fiscal Year 2023</v>
      </c>
      <c r="E12" s="88"/>
    </row>
    <row r="13" spans="1:6" ht="14.25" customHeight="1" thickBot="1">
      <c r="B13" s="13" t="s">
        <v>32</v>
      </c>
      <c r="C13" s="14" t="s">
        <v>33</v>
      </c>
      <c r="D13" s="42">
        <f>'Mini Grant Personnel Summary'!G19</f>
        <v>0</v>
      </c>
      <c r="E13" s="89"/>
    </row>
    <row r="14" spans="1:6" ht="18.600000000000001" thickBot="1">
      <c r="B14" s="222" t="s">
        <v>34</v>
      </c>
      <c r="C14" s="223"/>
      <c r="D14" s="17">
        <f>SUM(D13:D13)</f>
        <v>0</v>
      </c>
      <c r="E14" s="90"/>
    </row>
    <row r="15" spans="1:6" ht="14.25" customHeight="1" thickBot="1">
      <c r="A15" s="12"/>
      <c r="B15" s="18"/>
      <c r="C15" s="19"/>
      <c r="D15" s="19"/>
      <c r="E15" s="91"/>
      <c r="F15" s="12"/>
    </row>
    <row r="16" spans="1:6" ht="14.25" customHeight="1">
      <c r="B16" s="10" t="s">
        <v>29</v>
      </c>
      <c r="C16" s="11" t="s">
        <v>30</v>
      </c>
      <c r="D16" s="109" t="s">
        <v>10</v>
      </c>
      <c r="E16" s="87" t="s">
        <v>31</v>
      </c>
    </row>
    <row r="17" spans="1:6" ht="14.25" customHeight="1">
      <c r="A17" s="12"/>
      <c r="B17" s="224"/>
      <c r="C17" s="225"/>
      <c r="D17" s="20" t="str">
        <f>'Additional Info &amp; Definitions'!$D$14</f>
        <v>Fiscal Year 2023</v>
      </c>
      <c r="E17" s="88"/>
    </row>
    <row r="18" spans="1:6" ht="14.25" customHeight="1" thickBot="1">
      <c r="B18" s="13" t="s">
        <v>35</v>
      </c>
      <c r="C18" s="14" t="s">
        <v>36</v>
      </c>
      <c r="D18" s="41">
        <f>'Mini Grant Personnel Summary'!H19</f>
        <v>0</v>
      </c>
      <c r="E18" s="89"/>
    </row>
    <row r="19" spans="1:6" ht="18.600000000000001" thickBot="1">
      <c r="B19" s="222" t="s">
        <v>37</v>
      </c>
      <c r="C19" s="223"/>
      <c r="D19" s="21">
        <f>SUM(D18:D18)</f>
        <v>0</v>
      </c>
      <c r="E19" s="92"/>
    </row>
    <row r="20" spans="1:6" ht="14.25" customHeight="1" thickBot="1">
      <c r="A20" s="12"/>
      <c r="B20" s="18"/>
      <c r="C20" s="19"/>
      <c r="D20" s="19"/>
      <c r="E20" s="91"/>
      <c r="F20" s="12"/>
    </row>
    <row r="21" spans="1:6" ht="18.600000000000001" thickBot="1">
      <c r="B21" s="217" t="s">
        <v>38</v>
      </c>
      <c r="C21" s="218"/>
      <c r="D21" s="218"/>
      <c r="E21" s="219"/>
    </row>
    <row r="22" spans="1:6" ht="14.25" customHeight="1">
      <c r="B22" s="10" t="s">
        <v>39</v>
      </c>
      <c r="C22" s="11" t="s">
        <v>30</v>
      </c>
      <c r="D22" s="109" t="s">
        <v>10</v>
      </c>
      <c r="E22" s="87" t="s">
        <v>31</v>
      </c>
    </row>
    <row r="23" spans="1:6" ht="14.25" customHeight="1">
      <c r="A23" s="12"/>
      <c r="B23" s="224"/>
      <c r="C23" s="225"/>
      <c r="D23" s="20" t="str">
        <f>'Additional Info &amp; Definitions'!$D$14</f>
        <v>Fiscal Year 2023</v>
      </c>
      <c r="E23" s="88"/>
    </row>
    <row r="24" spans="1:6" ht="33.75" customHeight="1">
      <c r="B24" s="13" t="s">
        <v>40</v>
      </c>
      <c r="C24" s="25" t="s">
        <v>41</v>
      </c>
      <c r="D24" s="54">
        <v>2906</v>
      </c>
      <c r="E24" s="89" t="s">
        <v>42</v>
      </c>
    </row>
    <row r="25" spans="1:6" ht="30" customHeight="1">
      <c r="B25" s="13" t="s">
        <v>40</v>
      </c>
      <c r="C25" s="25" t="s">
        <v>43</v>
      </c>
      <c r="D25" s="54">
        <v>375</v>
      </c>
      <c r="E25" s="89" t="s">
        <v>44</v>
      </c>
    </row>
    <row r="26" spans="1:6" ht="31.5" customHeight="1">
      <c r="B26" s="13" t="s">
        <v>40</v>
      </c>
      <c r="C26" s="25" t="s">
        <v>45</v>
      </c>
      <c r="D26" s="54">
        <v>100</v>
      </c>
      <c r="E26" s="89" t="s">
        <v>46</v>
      </c>
    </row>
    <row r="27" spans="1:6" ht="59.25" customHeight="1">
      <c r="B27" s="13" t="s">
        <v>40</v>
      </c>
      <c r="C27" s="25" t="s">
        <v>47</v>
      </c>
      <c r="D27" s="54">
        <v>500</v>
      </c>
      <c r="E27" s="89" t="s">
        <v>48</v>
      </c>
    </row>
    <row r="28" spans="1:6" ht="54.75" customHeight="1">
      <c r="B28" s="13" t="s">
        <v>40</v>
      </c>
      <c r="C28" s="25" t="s">
        <v>49</v>
      </c>
      <c r="D28" s="54">
        <v>250</v>
      </c>
      <c r="E28" s="89" t="s">
        <v>50</v>
      </c>
    </row>
    <row r="29" spans="1:6" ht="33" customHeight="1">
      <c r="B29" s="13" t="s">
        <v>40</v>
      </c>
      <c r="C29" s="25" t="s">
        <v>51</v>
      </c>
      <c r="D29" s="54">
        <v>750</v>
      </c>
      <c r="E29" s="89" t="s">
        <v>52</v>
      </c>
    </row>
    <row r="30" spans="1:6" ht="14.25" customHeight="1">
      <c r="B30" s="13" t="s">
        <v>40</v>
      </c>
      <c r="C30" s="25"/>
      <c r="D30" s="54"/>
      <c r="E30" s="89"/>
    </row>
    <row r="31" spans="1:6" ht="14.25" customHeight="1">
      <c r="B31" s="13" t="s">
        <v>40</v>
      </c>
      <c r="C31" s="25"/>
      <c r="D31" s="54"/>
      <c r="E31" s="89"/>
    </row>
    <row r="32" spans="1:6" ht="14.25" customHeight="1">
      <c r="B32" s="13" t="s">
        <v>40</v>
      </c>
      <c r="C32" s="25"/>
      <c r="D32" s="54"/>
      <c r="E32" s="89"/>
    </row>
    <row r="33" spans="2:5" ht="14.25" customHeight="1">
      <c r="B33" s="13" t="s">
        <v>40</v>
      </c>
      <c r="C33" s="25"/>
      <c r="D33" s="54"/>
      <c r="E33" s="89"/>
    </row>
    <row r="34" spans="2:5" ht="14.25" customHeight="1">
      <c r="B34" s="13" t="s">
        <v>40</v>
      </c>
      <c r="C34" s="25"/>
      <c r="D34" s="54"/>
      <c r="E34" s="89"/>
    </row>
    <row r="35" spans="2:5" ht="14.25" customHeight="1">
      <c r="B35" s="13" t="s">
        <v>40</v>
      </c>
      <c r="C35" s="25"/>
      <c r="D35" s="54"/>
      <c r="E35" s="89"/>
    </row>
    <row r="36" spans="2:5" ht="14.25" customHeight="1">
      <c r="B36" s="13" t="s">
        <v>40</v>
      </c>
      <c r="C36" s="25"/>
      <c r="D36" s="54"/>
      <c r="E36" s="89"/>
    </row>
    <row r="37" spans="2:5" ht="14.25" customHeight="1">
      <c r="B37" s="13" t="s">
        <v>40</v>
      </c>
      <c r="C37" s="25"/>
      <c r="D37" s="54"/>
      <c r="E37" s="89"/>
    </row>
    <row r="38" spans="2:5" ht="14.25" customHeight="1" thickBot="1">
      <c r="B38" s="15" t="s">
        <v>40</v>
      </c>
      <c r="C38" s="26"/>
      <c r="D38" s="55"/>
      <c r="E38" s="94"/>
    </row>
    <row r="39" spans="2:5" ht="18.600000000000001" thickBot="1">
      <c r="B39" s="220" t="s">
        <v>53</v>
      </c>
      <c r="C39" s="221"/>
      <c r="D39" s="21">
        <f>SUM(D24:D38)</f>
        <v>4881</v>
      </c>
      <c r="E39" s="92"/>
    </row>
    <row r="40" spans="2:5" ht="14.25" customHeight="1" thickBot="1">
      <c r="B40" s="22"/>
      <c r="C40" s="23"/>
      <c r="D40" s="24"/>
      <c r="E40" s="93"/>
    </row>
    <row r="41" spans="2:5" ht="18.600000000000001" thickBot="1">
      <c r="B41" s="217" t="s">
        <v>54</v>
      </c>
      <c r="C41" s="218"/>
      <c r="D41" s="218"/>
      <c r="E41" s="219"/>
    </row>
    <row r="42" spans="2:5" ht="14.25" customHeight="1">
      <c r="B42" s="10" t="s">
        <v>55</v>
      </c>
      <c r="C42" s="11" t="s">
        <v>30</v>
      </c>
      <c r="D42" s="109" t="s">
        <v>10</v>
      </c>
      <c r="E42" s="87" t="s">
        <v>31</v>
      </c>
    </row>
    <row r="43" spans="2:5" ht="14.25" customHeight="1">
      <c r="B43" s="226"/>
      <c r="C43" s="227"/>
      <c r="D43" s="20" t="str">
        <f>'Additional Info &amp; Definitions'!$D$14</f>
        <v>Fiscal Year 2023</v>
      </c>
      <c r="E43" s="88"/>
    </row>
    <row r="44" spans="2:5" ht="14.25" customHeight="1">
      <c r="B44" s="13" t="s">
        <v>56</v>
      </c>
      <c r="C44" s="29"/>
      <c r="D44" s="54"/>
      <c r="E44" s="95"/>
    </row>
    <row r="45" spans="2:5" ht="14.25" customHeight="1">
      <c r="B45" s="13" t="s">
        <v>56</v>
      </c>
      <c r="C45" s="29"/>
      <c r="D45" s="54"/>
      <c r="E45" s="95"/>
    </row>
    <row r="46" spans="2:5" ht="14.25" customHeight="1">
      <c r="B46" s="13" t="s">
        <v>57</v>
      </c>
      <c r="C46" s="29"/>
      <c r="D46" s="54"/>
      <c r="E46" s="95"/>
    </row>
    <row r="47" spans="2:5" ht="14.25" customHeight="1">
      <c r="B47" s="13" t="s">
        <v>57</v>
      </c>
      <c r="C47" s="29"/>
      <c r="D47" s="54"/>
      <c r="E47" s="95"/>
    </row>
    <row r="48" spans="2:5" ht="14.25" customHeight="1">
      <c r="B48" s="64" t="s">
        <v>58</v>
      </c>
      <c r="C48" s="65"/>
      <c r="D48" s="66"/>
      <c r="E48" s="95"/>
    </row>
    <row r="49" spans="2:5" ht="14.25" customHeight="1">
      <c r="B49" s="64" t="s">
        <v>58</v>
      </c>
      <c r="C49" s="65"/>
      <c r="D49" s="66"/>
      <c r="E49" s="95"/>
    </row>
    <row r="50" spans="2:5" ht="14.25" customHeight="1" thickBot="1">
      <c r="B50" s="15" t="s">
        <v>59</v>
      </c>
      <c r="C50" s="30"/>
      <c r="D50" s="55"/>
      <c r="E50" s="95"/>
    </row>
    <row r="51" spans="2:5" ht="18.600000000000001" thickBot="1">
      <c r="B51" s="220" t="s">
        <v>60</v>
      </c>
      <c r="C51" s="221"/>
      <c r="D51" s="21">
        <f>SUM(D44:D50)</f>
        <v>0</v>
      </c>
      <c r="E51" s="92"/>
    </row>
    <row r="52" spans="2:5" ht="14.25" customHeight="1" thickBot="1">
      <c r="B52" s="22"/>
      <c r="C52" s="23"/>
      <c r="D52" s="24"/>
      <c r="E52" s="93"/>
    </row>
    <row r="53" spans="2:5" ht="14.25" customHeight="1">
      <c r="B53" s="27"/>
      <c r="C53" s="28"/>
      <c r="D53" s="19"/>
      <c r="E53" s="91"/>
    </row>
    <row r="54" spans="2:5" ht="14.25" customHeight="1" thickBot="1">
      <c r="B54" s="200" t="s">
        <v>61</v>
      </c>
      <c r="C54" s="201"/>
      <c r="D54" s="201"/>
      <c r="E54" s="202"/>
    </row>
    <row r="55" spans="2:5" ht="14.25" customHeight="1">
      <c r="B55" s="18"/>
      <c r="C55" s="19"/>
      <c r="D55" s="109" t="s">
        <v>62</v>
      </c>
      <c r="E55" s="110" t="s">
        <v>31</v>
      </c>
    </row>
    <row r="56" spans="2:5" ht="14.25" customHeight="1">
      <c r="B56" s="18"/>
      <c r="C56" s="19"/>
      <c r="D56" s="20" t="str">
        <f>'Additional Info &amp; Definitions'!$D$14</f>
        <v>Fiscal Year 2023</v>
      </c>
      <c r="E56" s="111"/>
    </row>
    <row r="57" spans="2:5" ht="14.25" customHeight="1" thickBot="1">
      <c r="B57" s="203" t="s">
        <v>63</v>
      </c>
      <c r="C57" s="204"/>
      <c r="D57" s="112">
        <f>SUM(D14,D19,D39,D51,)</f>
        <v>4881</v>
      </c>
      <c r="E57" s="113"/>
    </row>
    <row r="58" spans="2:5" ht="14.25" customHeight="1" thickBot="1">
      <c r="B58" s="22"/>
      <c r="C58" s="23"/>
      <c r="D58" s="24"/>
      <c r="E58" s="114"/>
    </row>
    <row r="59" spans="2:5" ht="14.25" customHeight="1" thickBot="1">
      <c r="B59" s="205" t="s">
        <v>64</v>
      </c>
      <c r="C59" s="206"/>
      <c r="D59" s="206"/>
      <c r="E59" s="207"/>
    </row>
    <row r="60" spans="2:5" ht="14.25" customHeight="1">
      <c r="B60" s="10" t="s">
        <v>29</v>
      </c>
      <c r="C60" s="11" t="s">
        <v>30</v>
      </c>
      <c r="D60" s="109" t="s">
        <v>62</v>
      </c>
      <c r="E60" s="110" t="s">
        <v>31</v>
      </c>
    </row>
    <row r="61" spans="2:5" ht="14.25" customHeight="1">
      <c r="B61" s="208"/>
      <c r="C61" s="209"/>
      <c r="D61" s="20" t="str">
        <f>'Additional Info &amp; Definitions'!$D$14</f>
        <v>Fiscal Year 2023</v>
      </c>
      <c r="E61" s="115"/>
    </row>
    <row r="62" spans="2:5" ht="14.25" customHeight="1" thickBot="1">
      <c r="B62" s="15" t="s">
        <v>64</v>
      </c>
      <c r="C62" s="16" t="s">
        <v>65</v>
      </c>
      <c r="D62" s="116">
        <f>ROUNDUP(D57*0.02,-1)</f>
        <v>100</v>
      </c>
      <c r="E62" s="117"/>
    </row>
    <row r="63" spans="2:5" ht="14.25" customHeight="1">
      <c r="B63" s="18"/>
      <c r="C63" s="19"/>
      <c r="D63" s="106"/>
      <c r="E63" s="118"/>
    </row>
    <row r="64" spans="2:5" ht="14.25" customHeight="1" thickBot="1">
      <c r="B64" s="107"/>
      <c r="C64" s="24"/>
      <c r="D64" s="24"/>
      <c r="E64" s="119"/>
    </row>
    <row r="65" spans="1:7" s="33" customFormat="1" ht="26.45" thickBot="1">
      <c r="A65" s="32"/>
      <c r="B65" s="214" t="s">
        <v>66</v>
      </c>
      <c r="C65" s="215"/>
      <c r="D65" s="215"/>
      <c r="E65" s="216"/>
      <c r="F65" s="32"/>
    </row>
    <row r="66" spans="1:7" ht="14.25" customHeight="1">
      <c r="A66" s="12"/>
      <c r="B66" s="18"/>
      <c r="C66" s="19"/>
      <c r="D66" s="109" t="s">
        <v>62</v>
      </c>
      <c r="E66" s="87" t="s">
        <v>31</v>
      </c>
      <c r="F66" s="12"/>
    </row>
    <row r="67" spans="1:7" ht="14.25" customHeight="1">
      <c r="A67" s="12"/>
      <c r="B67" s="18"/>
      <c r="C67" s="19"/>
      <c r="D67" s="20" t="str">
        <f>'Additional Info &amp; Definitions'!$D$14</f>
        <v>Fiscal Year 2023</v>
      </c>
      <c r="E67" s="96"/>
      <c r="F67" s="12"/>
    </row>
    <row r="68" spans="1:7" ht="18.600000000000001" thickBot="1">
      <c r="A68" s="12"/>
      <c r="B68" s="212" t="s">
        <v>67</v>
      </c>
      <c r="C68" s="213"/>
      <c r="D68" s="40">
        <f>SUM(D14,D19,D39,D51,D62)</f>
        <v>4981</v>
      </c>
      <c r="E68" s="97"/>
      <c r="F68" s="57"/>
      <c r="G68"/>
    </row>
    <row r="69" spans="1:7" ht="14.25" customHeight="1" thickBot="1">
      <c r="B69" s="18"/>
      <c r="C69" s="31"/>
      <c r="D69" s="100"/>
      <c r="E69" s="98"/>
      <c r="F69" s="12"/>
    </row>
    <row r="70" spans="1:7" ht="14.25" customHeight="1" thickBot="1">
      <c r="B70" s="27"/>
      <c r="C70" s="105"/>
      <c r="D70" s="101" t="str">
        <f>'Additional Info &amp; Definitions'!$D$14</f>
        <v>Fiscal Year 2023</v>
      </c>
      <c r="E70" s="103"/>
      <c r="F70" s="12"/>
    </row>
    <row r="71" spans="1:7" ht="26.45" thickBot="1">
      <c r="B71" s="210" t="s">
        <v>68</v>
      </c>
      <c r="C71" s="211"/>
      <c r="D71" s="102">
        <f>ROUNDUP(D68,-2)</f>
        <v>5000</v>
      </c>
      <c r="E71" s="104"/>
      <c r="F71" s="108" t="str">
        <f>IF((OR(D71&gt;5000)),"OVER BUDGET"," ")</f>
        <v xml:space="preserve"> </v>
      </c>
      <c r="G71" s="38" t="str">
        <f>IF(F71="OVER BUDGET","Your budget is over our $5,000 limit. Please reduce your budget to below $5,000 before submitting.", " ")</f>
        <v xml:space="preserve"> </v>
      </c>
    </row>
    <row r="72" spans="1:7" ht="14.25" customHeight="1">
      <c r="B72" s="34"/>
      <c r="C72" s="35"/>
      <c r="D72" s="36"/>
      <c r="E72" s="155"/>
    </row>
    <row r="73" spans="1:7" ht="14.25" customHeight="1">
      <c r="B73" s="34"/>
      <c r="C73" s="35"/>
      <c r="D73" s="36"/>
      <c r="E73" s="155"/>
    </row>
    <row r="74" spans="1:7" ht="14.25" customHeight="1">
      <c r="B74" s="34"/>
      <c r="C74" s="35"/>
      <c r="D74" s="36"/>
      <c r="E74" s="155"/>
    </row>
    <row r="75" spans="1:7" ht="14.25" customHeight="1">
      <c r="B75" s="34"/>
      <c r="C75" s="35"/>
      <c r="D75" s="36"/>
      <c r="E75" s="155"/>
    </row>
    <row r="76" spans="1:7" ht="14.25" customHeight="1">
      <c r="B76" s="34"/>
      <c r="C76" s="35"/>
      <c r="D76" s="36"/>
      <c r="E76" s="155"/>
    </row>
    <row r="77" spans="1:7" ht="14.25" customHeight="1">
      <c r="B77" s="34"/>
      <c r="C77" s="35"/>
      <c r="D77" s="36"/>
      <c r="E77" s="155"/>
    </row>
    <row r="78" spans="1:7" ht="14.25" customHeight="1">
      <c r="B78" s="34"/>
      <c r="C78" s="35"/>
      <c r="D78" s="36"/>
      <c r="E78" s="155"/>
    </row>
    <row r="79" spans="1:7" ht="14.25" customHeight="1">
      <c r="B79" s="34"/>
      <c r="C79" s="35"/>
      <c r="D79" s="36"/>
      <c r="E79" s="155"/>
    </row>
    <row r="80" spans="1:7" ht="14.25" customHeight="1">
      <c r="B80" s="34"/>
      <c r="C80" s="35"/>
      <c r="D80" s="36"/>
      <c r="E80" s="155"/>
    </row>
    <row r="81" spans="2:5" ht="14.25" customHeight="1">
      <c r="B81" s="35"/>
      <c r="C81" s="35"/>
      <c r="D81" s="36"/>
      <c r="E81" s="155"/>
    </row>
    <row r="82" spans="2:5" ht="14.25" customHeight="1"/>
    <row r="83" spans="2:5" ht="14.25" customHeight="1"/>
    <row r="84" spans="2:5" ht="14.25" customHeight="1"/>
    <row r="85" spans="2:5" ht="14.25" customHeight="1"/>
    <row r="86" spans="2:5" ht="14.25" customHeight="1"/>
    <row r="87" spans="2:5" ht="14.25" customHeight="1"/>
    <row r="88" spans="2:5" ht="14.25" customHeight="1"/>
    <row r="89" spans="2:5" ht="14.25" customHeight="1"/>
    <row r="90" spans="2:5" ht="14.25" customHeight="1"/>
    <row r="91" spans="2:5" ht="14.25" customHeight="1"/>
    <row r="92" spans="2:5" ht="14.25" customHeight="1"/>
    <row r="93" spans="2:5" ht="14.25" customHeight="1"/>
    <row r="94" spans="2:5" ht="14.25" customHeight="1"/>
    <row r="95" spans="2:5" ht="14.25" customHeight="1"/>
    <row r="96" spans="2:5"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sheetData>
  <sheetProtection algorithmName="SHA-512" hashValue="qtmSZ5FzHr+DPhrrRNUpCRpeBrny6z/lJAzMVfjDLibvO2M43P57avHkh4JSAiykdYyAUq2yrXAsd4AnyqRzrA==" saltValue="fFqnglkKCW11KAK+rXw7jQ==" spinCount="100000" sheet="1" objects="1" scenarios="1"/>
  <protectedRanges>
    <protectedRange sqref="C44:D50" name="Travel"/>
    <protectedRange sqref="C24:D38" name="Supplies"/>
    <protectedRange sqref="E18:E19 E24:E39 E13:E14 E44:E51 E71" name="Notes"/>
    <protectedRange sqref="E57" name="Notes_2"/>
  </protectedRanges>
  <mergeCells count="24">
    <mergeCell ref="B51:C51"/>
    <mergeCell ref="B4:E4"/>
    <mergeCell ref="B5:E5"/>
    <mergeCell ref="B43:C43"/>
    <mergeCell ref="B41:E41"/>
    <mergeCell ref="B14:C14"/>
    <mergeCell ref="B23:C23"/>
    <mergeCell ref="B6:E6"/>
    <mergeCell ref="B7:E7"/>
    <mergeCell ref="B8:E8"/>
    <mergeCell ref="B2:E2"/>
    <mergeCell ref="B10:E10"/>
    <mergeCell ref="B39:C39"/>
    <mergeCell ref="B19:C19"/>
    <mergeCell ref="B21:E21"/>
    <mergeCell ref="B12:C12"/>
    <mergeCell ref="B17:C17"/>
    <mergeCell ref="B54:E54"/>
    <mergeCell ref="B57:C57"/>
    <mergeCell ref="B59:E59"/>
    <mergeCell ref="B61:C61"/>
    <mergeCell ref="B71:C71"/>
    <mergeCell ref="B68:C68"/>
    <mergeCell ref="B65:E65"/>
  </mergeCells>
  <conditionalFormatting sqref="F71">
    <cfRule type="containsText" dxfId="1" priority="1" operator="containsText" text="OVER BUDGET">
      <formula>NOT(ISERROR(SEARCH("OVER BUDGET",F71)))</formula>
    </cfRule>
  </conditionalFormatting>
  <dataValidations count="7">
    <dataValidation allowBlank="1" showInputMessage="1" showErrorMessage="1" prompt="Please provide a detailed but succinct summary of supplies and/or operations expenses that may be needed. " sqref="C24:C37" xr:uid="{0D6EB72A-FB0B-49B3-A21B-CA54A861D378}"/>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38" xr:uid="{42BA814C-B2C4-4FBC-88EC-94D612F9A178}"/>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0" xr:uid="{FB30ECDB-7038-486E-9F62-9CC3190CA883}"/>
    <dataValidation allowBlank="1" showInputMessage="1" showErrorMessage="1" prompt="Please provide a detailed but succinct summary of travel expenses that may be needed. " sqref="C44:C49" xr:uid="{4D9BC044-3C8C-4977-8BC0-6D0E043B2E53}"/>
    <dataValidation allowBlank="1" showInputMessage="1" showErrorMessage="1" promptTitle="Rounded Funding Request" prompt="Note: All Total Annual Grant Funding Requests are rounded up to the nearest multiple of $100. " sqref="D71" xr:uid="{FAB0676C-D822-47AE-A107-20129743C6AD}"/>
    <dataValidation allowBlank="1" showInputMessage="1" showErrorMessage="1" promptTitle="Additional Information" prompt="More information on Administrative Service Charge can be found in the Additional Info &amp; Definitions sheet. " sqref="B59:E59" xr:uid="{A4DF22F8-E6DC-40C5-AF02-67FA2D4652C9}"/>
    <dataValidation allowBlank="1" showInputMessage="1" showErrorMessage="1" promptTitle="Administrative Service Charge" prompt="Note: All ASCs are rounded up to the nearest multiple of $10. " sqref="D62" xr:uid="{BA54F7F1-8262-4E57-8A4E-FF731ACE533E}"/>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sheetPr>
    <pageSetUpPr fitToPage="1"/>
  </sheetPr>
  <dimension ref="A1:E39"/>
  <sheetViews>
    <sheetView topLeftCell="A29" workbookViewId="0">
      <selection activeCell="C14" sqref="C14"/>
    </sheetView>
  </sheetViews>
  <sheetFormatPr defaultColWidth="9" defaultRowHeight="14.45"/>
  <cols>
    <col min="1" max="1" width="3.125" style="6" customWidth="1"/>
    <col min="2" max="2" width="47.875" style="74" bestFit="1" customWidth="1"/>
    <col min="3" max="3" width="40.625" style="6" customWidth="1"/>
    <col min="4" max="4" width="11.875" style="6" bestFit="1" customWidth="1"/>
    <col min="5" max="5" width="46" style="6" customWidth="1"/>
    <col min="6" max="16384" width="9" style="6"/>
  </cols>
  <sheetData>
    <row r="1" spans="2:5" ht="15" thickBot="1"/>
    <row r="2" spans="2:5" ht="26.45" thickBot="1">
      <c r="B2" s="161" t="str">
        <f>_xlfn.CONCAT("Campus Sustainability Fund - Mini Grant Funding Request - Project Information Summary for", " ",C12)</f>
        <v>Campus Sustainability Fund - Mini Grant Funding Request - Project Information Summary for Indigeponics: Community Food Resiliency Project</v>
      </c>
      <c r="C2" s="162"/>
      <c r="D2" s="162"/>
      <c r="E2" s="163"/>
    </row>
    <row r="3" spans="2:5" ht="15" thickBot="1">
      <c r="B3" s="75"/>
      <c r="C3" s="50"/>
      <c r="D3" s="50"/>
      <c r="E3" s="51"/>
    </row>
    <row r="4" spans="2:5">
      <c r="B4" s="164" t="s">
        <v>69</v>
      </c>
      <c r="C4" s="165"/>
      <c r="D4" s="165"/>
      <c r="E4" s="166"/>
    </row>
    <row r="5" spans="2:5">
      <c r="B5" s="167"/>
      <c r="C5" s="168"/>
      <c r="D5" s="168"/>
      <c r="E5" s="169"/>
    </row>
    <row r="6" spans="2:5">
      <c r="B6" s="167"/>
      <c r="C6" s="168"/>
      <c r="D6" s="168"/>
      <c r="E6" s="169"/>
    </row>
    <row r="7" spans="2:5">
      <c r="B7" s="167"/>
      <c r="C7" s="168"/>
      <c r="D7" s="168"/>
      <c r="E7" s="169"/>
    </row>
    <row r="8" spans="2:5">
      <c r="B8" s="167"/>
      <c r="C8" s="168"/>
      <c r="D8" s="168"/>
      <c r="E8" s="169"/>
    </row>
    <row r="9" spans="2:5" ht="101.25" customHeight="1" thickBot="1">
      <c r="B9" s="170"/>
      <c r="C9" s="171"/>
      <c r="D9" s="171"/>
      <c r="E9" s="172"/>
    </row>
    <row r="10" spans="2:5" ht="15" thickBot="1"/>
    <row r="11" spans="2:5" ht="18">
      <c r="B11" s="234" t="s">
        <v>70</v>
      </c>
      <c r="C11" s="235"/>
    </row>
    <row r="12" spans="2:5" ht="15">
      <c r="B12" s="76" t="s">
        <v>71</v>
      </c>
      <c r="C12" s="44" t="s">
        <v>72</v>
      </c>
    </row>
    <row r="13" spans="2:5">
      <c r="B13" s="76" t="s">
        <v>73</v>
      </c>
      <c r="C13" s="43" t="s">
        <v>74</v>
      </c>
    </row>
    <row r="14" spans="2:5">
      <c r="B14" s="76" t="s">
        <v>75</v>
      </c>
      <c r="C14" s="45" t="s">
        <v>76</v>
      </c>
    </row>
    <row r="15" spans="2:5">
      <c r="B15" s="76" t="s">
        <v>77</v>
      </c>
      <c r="C15" s="45" t="s">
        <v>76</v>
      </c>
    </row>
    <row r="16" spans="2:5">
      <c r="B16" s="76" t="s">
        <v>78</v>
      </c>
      <c r="C16" s="45" t="s">
        <v>76</v>
      </c>
    </row>
    <row r="17" spans="1:5">
      <c r="B17" s="77" t="s">
        <v>79</v>
      </c>
      <c r="C17" s="52" t="s">
        <v>76</v>
      </c>
    </row>
    <row r="18" spans="1:5" ht="15" thickBot="1">
      <c r="B18" s="78" t="s">
        <v>80</v>
      </c>
      <c r="C18" s="46" t="s">
        <v>76</v>
      </c>
    </row>
    <row r="19" spans="1:5" ht="15" thickBot="1"/>
    <row r="20" spans="1:5" ht="18.600000000000001" thickBot="1">
      <c r="B20" s="234" t="s">
        <v>81</v>
      </c>
      <c r="C20" s="236"/>
      <c r="D20" s="12"/>
    </row>
    <row r="21" spans="1:5">
      <c r="B21" s="79"/>
      <c r="C21" s="47" t="str">
        <f>'Additional Info &amp; Definitions'!$D$14</f>
        <v>Fiscal Year 2023</v>
      </c>
      <c r="D21" s="12"/>
    </row>
    <row r="22" spans="1:5">
      <c r="B22" s="80" t="s">
        <v>82</v>
      </c>
      <c r="C22" s="41">
        <f>'Mini Grant Operating Budget'!D13+'Mini Grant Operating Budget'!D18</f>
        <v>0</v>
      </c>
      <c r="D22" s="12"/>
    </row>
    <row r="23" spans="1:5">
      <c r="B23" s="80" t="s">
        <v>83</v>
      </c>
      <c r="C23" s="41">
        <f>'Mini Grant Operating Budget'!D39</f>
        <v>4881</v>
      </c>
      <c r="D23" s="12"/>
    </row>
    <row r="24" spans="1:5">
      <c r="B24" s="81" t="s">
        <v>84</v>
      </c>
      <c r="C24" s="41">
        <f>'Mini Grant Operating Budget'!D51</f>
        <v>0</v>
      </c>
      <c r="D24" s="12"/>
    </row>
    <row r="25" spans="1:5" ht="15" thickBot="1">
      <c r="B25" s="81" t="s">
        <v>85</v>
      </c>
      <c r="C25" s="41">
        <f>'Mini Grant Operating Budget'!D62</f>
        <v>100</v>
      </c>
      <c r="D25" s="12"/>
    </row>
    <row r="26" spans="1:5" ht="18.600000000000001" thickBot="1">
      <c r="A26" s="12"/>
      <c r="B26" s="82" t="s">
        <v>67</v>
      </c>
      <c r="C26" s="39">
        <f>'Mini Grant Operating Budget'!D71</f>
        <v>5000</v>
      </c>
      <c r="D26" s="58" t="str">
        <f>'Mini Grant Operating Budget'!F71</f>
        <v xml:space="preserve"> </v>
      </c>
      <c r="E26" s="38" t="str">
        <f>IF(D26="OVER BUDGET","Your budget is over our $5,000 limit. Please reduce your budget to below $5,000 before submitting.", " ")</f>
        <v xml:space="preserve"> </v>
      </c>
    </row>
    <row r="27" spans="1:5" ht="15" thickBot="1"/>
    <row r="28" spans="1:5" ht="18">
      <c r="B28" s="234" t="s">
        <v>86</v>
      </c>
      <c r="C28" s="237"/>
    </row>
    <row r="29" spans="1:5">
      <c r="B29" s="83" t="s">
        <v>87</v>
      </c>
      <c r="C29" s="7" t="str">
        <f>'Additional Info &amp; Definitions'!$D$14</f>
        <v>Fiscal Year 2023</v>
      </c>
    </row>
    <row r="30" spans="1:5">
      <c r="B30" s="84"/>
      <c r="C30" s="48"/>
    </row>
    <row r="31" spans="1:5">
      <c r="B31" s="84"/>
      <c r="C31" s="48"/>
    </row>
    <row r="32" spans="1:5">
      <c r="B32" s="84"/>
      <c r="C32" s="48"/>
    </row>
    <row r="33" spans="2:3">
      <c r="B33" s="84"/>
      <c r="C33" s="48"/>
    </row>
    <row r="34" spans="2:3" ht="15" thickBot="1">
      <c r="B34" s="84"/>
      <c r="C34" s="48"/>
    </row>
    <row r="35" spans="2:3" ht="18.600000000000001" thickBot="1">
      <c r="B35" s="82" t="s">
        <v>88</v>
      </c>
      <c r="C35" s="39">
        <f>SUM(C30:C34)</f>
        <v>0</v>
      </c>
    </row>
    <row r="36" spans="2:3" ht="15" thickBot="1">
      <c r="B36" s="75"/>
      <c r="C36" s="50"/>
    </row>
    <row r="37" spans="2:3" ht="18.600000000000001" thickBot="1">
      <c r="B37" s="82" t="s">
        <v>89</v>
      </c>
      <c r="C37" s="39">
        <f>C26+C35</f>
        <v>5000</v>
      </c>
    </row>
    <row r="38" spans="2:3" ht="15" thickBot="1">
      <c r="B38" s="75"/>
      <c r="C38" s="50"/>
    </row>
    <row r="39" spans="2:3" ht="18.600000000000001" thickBot="1">
      <c r="B39" s="82" t="s">
        <v>90</v>
      </c>
      <c r="C39" s="56">
        <f>C26/C37</f>
        <v>1</v>
      </c>
    </row>
  </sheetData>
  <sheetProtection algorithmName="SHA-512" hashValue="2312rDxCCtkuyHI8ZLnZqrT1fnaJb7LZ8aUGkVw393TgzCislRLCNCZ9HTltvRZs9v2VZH4z4+EqW4fx6rsK0Q==" saltValue="hTviPQLJu247RlJqHoRDPw==" spinCount="100000" sheet="1" objects="1" scenarios="1"/>
  <protectedRanges>
    <protectedRange sqref="C12:C13" name="Project Information Summary"/>
    <protectedRange sqref="B30:C34" name="Additional Funding Sources Summary"/>
  </protectedRanges>
  <mergeCells count="5">
    <mergeCell ref="B11:C11"/>
    <mergeCell ref="B20:C20"/>
    <mergeCell ref="B2:E2"/>
    <mergeCell ref="B4:E9"/>
    <mergeCell ref="B28:C28"/>
  </mergeCells>
  <conditionalFormatting sqref="D26">
    <cfRule type="containsText" dxfId="0" priority="1" operator="containsText" text="OVER BUDGET">
      <formula>NOT(ISERROR(SEARCH("OVER BUDGET",D26)))</formula>
    </cfRule>
  </conditionalFormatting>
  <dataValidations count="1">
    <dataValidation allowBlank="1" showInputMessage="1" showErrorMessage="1" promptTitle="Department Name" prompt="Please use your department's full name. Do not use abbreviations such as &quot;SBE&quot; or &quot;ASUA.&quot;" sqref="C13" xr:uid="{3E531505-6D81-4757-B304-4598CAB5CED0}"/>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F20"/>
  <sheetViews>
    <sheetView topLeftCell="A17" workbookViewId="0"/>
  </sheetViews>
  <sheetFormatPr defaultColWidth="9" defaultRowHeight="14.45"/>
  <cols>
    <col min="1" max="1" width="2.875" style="6" customWidth="1"/>
    <col min="2" max="2" width="3.125" style="6" customWidth="1"/>
    <col min="3" max="3" width="30.625" style="6" customWidth="1"/>
    <col min="4" max="4" width="13" style="6" bestFit="1" customWidth="1"/>
    <col min="5" max="5" width="30.625" style="6" customWidth="1"/>
    <col min="6" max="6" width="75.25" style="6" customWidth="1"/>
    <col min="7" max="16384" width="9" style="6"/>
  </cols>
  <sheetData>
    <row r="2" spans="2:6">
      <c r="B2" s="160"/>
      <c r="C2" s="160"/>
      <c r="D2" s="160"/>
    </row>
    <row r="3" spans="2:6">
      <c r="B3" s="160"/>
      <c r="C3" s="160"/>
      <c r="D3" s="160"/>
    </row>
    <row r="4" spans="2:6">
      <c r="B4" s="160"/>
      <c r="C4" s="160"/>
      <c r="D4" s="160"/>
    </row>
    <row r="5" spans="2:6">
      <c r="B5" s="160"/>
      <c r="C5" s="160"/>
      <c r="D5" s="160"/>
    </row>
    <row r="6" spans="2:6">
      <c r="B6" s="160"/>
      <c r="C6" s="160"/>
      <c r="D6" s="160"/>
    </row>
    <row r="7" spans="2:6" ht="15" thickBot="1"/>
    <row r="8" spans="2:6" ht="26.45" thickBot="1">
      <c r="B8" s="161" t="s">
        <v>91</v>
      </c>
      <c r="C8" s="162"/>
      <c r="D8" s="162"/>
      <c r="E8" s="162"/>
      <c r="F8" s="163"/>
    </row>
    <row r="9" spans="2:6" ht="15" thickBot="1">
      <c r="B9" s="250"/>
      <c r="C9" s="251"/>
      <c r="D9" s="251"/>
      <c r="E9" s="251"/>
      <c r="F9" s="252"/>
    </row>
    <row r="10" spans="2:6" ht="18">
      <c r="B10" s="241" t="s">
        <v>92</v>
      </c>
      <c r="C10" s="242"/>
      <c r="D10" s="242"/>
      <c r="E10" s="242"/>
      <c r="F10" s="243"/>
    </row>
    <row r="11" spans="2:6" s="34" customFormat="1" ht="50.25" customHeight="1">
      <c r="B11" s="244" t="s">
        <v>93</v>
      </c>
      <c r="C11" s="245"/>
      <c r="D11" s="245"/>
      <c r="E11" s="245"/>
      <c r="F11" s="246"/>
    </row>
    <row r="12" spans="2:6" s="34" customFormat="1" ht="45" customHeight="1">
      <c r="B12" s="247" t="s">
        <v>94</v>
      </c>
      <c r="C12" s="248"/>
      <c r="D12" s="248"/>
      <c r="E12" s="248"/>
      <c r="F12" s="249"/>
    </row>
    <row r="13" spans="2:6" s="34" customFormat="1" ht="71.25" customHeight="1">
      <c r="B13" s="247" t="s">
        <v>95</v>
      </c>
      <c r="C13" s="248"/>
      <c r="D13" s="248"/>
      <c r="E13" s="248"/>
      <c r="F13" s="249"/>
    </row>
    <row r="14" spans="2:6">
      <c r="B14" s="157"/>
      <c r="C14" s="158"/>
      <c r="D14" s="67" t="s">
        <v>96</v>
      </c>
      <c r="E14" s="154"/>
      <c r="F14" s="159"/>
    </row>
    <row r="15" spans="2:6">
      <c r="B15" s="157"/>
      <c r="C15" s="156" t="s">
        <v>36</v>
      </c>
      <c r="D15" s="68">
        <v>0.02</v>
      </c>
      <c r="E15" s="158"/>
      <c r="F15" s="61"/>
    </row>
    <row r="16" spans="2:6" ht="15" thickBot="1">
      <c r="B16" s="157"/>
      <c r="C16" s="156"/>
      <c r="D16" s="120"/>
      <c r="E16" s="158"/>
      <c r="F16" s="61"/>
    </row>
    <row r="17" spans="2:6" ht="15" thickBot="1">
      <c r="B17" s="250"/>
      <c r="C17" s="251"/>
      <c r="D17" s="251"/>
      <c r="E17" s="251"/>
      <c r="F17" s="252"/>
    </row>
    <row r="18" spans="2:6" ht="18">
      <c r="B18" s="241" t="s">
        <v>97</v>
      </c>
      <c r="C18" s="242"/>
      <c r="D18" s="242"/>
      <c r="E18" s="242"/>
      <c r="F18" s="243"/>
    </row>
    <row r="19" spans="2:6" ht="75" customHeight="1" thickBot="1">
      <c r="B19" s="253" t="s">
        <v>98</v>
      </c>
      <c r="C19" s="254"/>
      <c r="D19" s="254"/>
      <c r="E19" s="254"/>
      <c r="F19" s="255"/>
    </row>
    <row r="20" spans="2:6" ht="59.25" customHeight="1" thickBot="1">
      <c r="B20" s="238" t="s">
        <v>99</v>
      </c>
      <c r="C20" s="239"/>
      <c r="D20" s="239"/>
      <c r="E20" s="239"/>
      <c r="F20" s="240"/>
    </row>
  </sheetData>
  <sheetProtection algorithmName="SHA-512" hashValue="8nnf+/cV/WY4zVdGrza2llAUFPfgNrOQM8whPEu8gHTtbbDDO/ATUAOzWVQdXDtkxph9vHOTjQ5whfq+ztKjDA==" saltValue="zgw23rsjyRMhcOTJdI0+Sg==" spinCount="100000" sheet="1" objects="1" scenarios="1"/>
  <mergeCells count="11">
    <mergeCell ref="B20:F20"/>
    <mergeCell ref="B2:D6"/>
    <mergeCell ref="B8:F8"/>
    <mergeCell ref="B10:F10"/>
    <mergeCell ref="B11:F11"/>
    <mergeCell ref="B12:F12"/>
    <mergeCell ref="B13:F13"/>
    <mergeCell ref="B9:F9"/>
    <mergeCell ref="B17:F17"/>
    <mergeCell ref="B18:F18"/>
    <mergeCell ref="B19:F1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6" ma:contentTypeDescription="Create a new document." ma:contentTypeScope="" ma:versionID="14a506893563949e792f8ccb91bb2c08">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4b2f1a57e203e519514403506e5f035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54CAB9-02CA-43ED-901E-0D7199BF6B1B}"/>
</file>

<file path=customXml/itemProps2.xml><?xml version="1.0" encoding="utf-8"?>
<ds:datastoreItem xmlns:ds="http://schemas.openxmlformats.org/officeDocument/2006/customXml" ds:itemID="{B1B3328B-8879-4800-BD0D-70BF148936F0}"/>
</file>

<file path=customXml/itemProps3.xml><?xml version="1.0" encoding="utf-8"?>
<ds:datastoreItem xmlns:ds="http://schemas.openxmlformats.org/officeDocument/2006/customXml" ds:itemID="{0661BBDF-7461-48C0-B4D2-DC667F2C9D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2023-03-09T20:24:23Z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