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03"/>
  <workbookPr/>
  <mc:AlternateContent xmlns:mc="http://schemas.openxmlformats.org/markup-compatibility/2006">
    <mc:Choice Requires="x15">
      <x15ac:absPath xmlns:x15ac="http://schemas.microsoft.com/office/spreadsheetml/2010/11/ac" url="C:\Users\cwaite\Documents\Fundraising\Grants\UA Campus Sustainability Fund\2024\"/>
    </mc:Choice>
  </mc:AlternateContent>
  <xr:revisionPtr revIDLastSave="0" documentId="8_{560938F8-3C7C-4149-85E8-CB8A651C7D0E}" xr6:coauthVersionLast="47" xr6:coauthVersionMax="47" xr10:uidLastSave="{00000000-0000-0000-0000-000000000000}"/>
  <workbookProtection workbookAlgorithmName="SHA-512" workbookHashValue="V/BDUXNqUIFnkbicYDAYawZUzqpm4XYv8I7p3dbzripF3paaRVAOJVtVPrT/20mcyjkdXYrs5lRpnNKQjFBWug==" workbookSaltValue="CwJVSjgRsMH5tmbCzmKybA==" workbookSpinCount="100000" lockStructure="1"/>
  <bookViews>
    <workbookView xWindow="-108" yWindow="-108" windowWidth="23256" windowHeight="12576" firstSheet="1" activeTab="1" xr2:uid="{00000000-000D-0000-FFFF-FFFF00000000}"/>
  </bookViews>
  <sheets>
    <sheet name="Instructions &amp; Guidelines" sheetId="2" r:id="rId1"/>
    <sheet name="Annual Grant Personnel Summary" sheetId="4" r:id="rId2"/>
    <sheet name="Annual Grant Operating Budget" sheetId="1" r:id="rId3"/>
    <sheet name="Project Information Summary" sheetId="3" r:id="rId4"/>
    <sheet name="Additional Info &amp; Definitions"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hdEFaCYVPQCMW7aTHlj8ocpa6SAQ=="/>
    </ext>
  </extLst>
</workbook>
</file>

<file path=xl/calcChain.xml><?xml version="1.0" encoding="utf-8"?>
<calcChain xmlns="http://schemas.openxmlformats.org/spreadsheetml/2006/main">
  <c r="E55" i="4" l="1"/>
  <c r="C39" i="3"/>
  <c r="D81" i="1"/>
  <c r="F81" i="1"/>
  <c r="E81" i="1"/>
  <c r="F76" i="1"/>
  <c r="E76" i="1"/>
  <c r="D76" i="1"/>
  <c r="U55" i="4"/>
  <c r="M55" i="4"/>
  <c r="Y55" i="4" l="1"/>
  <c r="I56" i="4"/>
  <c r="I57" i="4"/>
  <c r="I58" i="4"/>
  <c r="I55" i="4"/>
  <c r="Y58" i="4" l="1"/>
  <c r="X58" i="4"/>
  <c r="U58" i="4"/>
  <c r="Z58" i="4" s="1"/>
  <c r="AA58" i="4" s="1"/>
  <c r="Y57" i="4"/>
  <c r="X57" i="4"/>
  <c r="U57" i="4"/>
  <c r="Z57" i="4" s="1"/>
  <c r="AA57" i="4" s="1"/>
  <c r="Y56" i="4"/>
  <c r="X56" i="4"/>
  <c r="U56" i="4"/>
  <c r="X55" i="4"/>
  <c r="Z55" i="4" s="1"/>
  <c r="AA55" i="4" s="1"/>
  <c r="Q58" i="4"/>
  <c r="P58" i="4"/>
  <c r="R58" i="4" s="1"/>
  <c r="S58" i="4" s="1"/>
  <c r="M58" i="4"/>
  <c r="Q57" i="4"/>
  <c r="P57" i="4"/>
  <c r="M57" i="4"/>
  <c r="R57" i="4" s="1"/>
  <c r="S57" i="4" s="1"/>
  <c r="Q56" i="4"/>
  <c r="P56" i="4"/>
  <c r="M56" i="4"/>
  <c r="R56" i="4" s="1"/>
  <c r="S56" i="4" s="1"/>
  <c r="Q55" i="4"/>
  <c r="P55" i="4"/>
  <c r="R55" i="4" s="1"/>
  <c r="E56" i="4"/>
  <c r="H56" i="4"/>
  <c r="E57" i="4"/>
  <c r="H57" i="4"/>
  <c r="E58" i="4"/>
  <c r="H58" i="4"/>
  <c r="H55" i="4"/>
  <c r="J55" i="4" s="1"/>
  <c r="Z56" i="4" l="1"/>
  <c r="AA56" i="4" s="1"/>
  <c r="S55" i="4"/>
  <c r="J57" i="4"/>
  <c r="K57" i="4" s="1"/>
  <c r="J56" i="4"/>
  <c r="K56" i="4" s="1"/>
  <c r="J58" i="4"/>
  <c r="K58" i="4" s="1"/>
  <c r="K55" i="4"/>
  <c r="D22" i="5" l="1"/>
  <c r="E22" i="5"/>
  <c r="F22" i="5"/>
  <c r="F72" i="1"/>
  <c r="E72" i="1"/>
  <c r="D72" i="1"/>
  <c r="B2" i="1"/>
  <c r="F12" i="1"/>
  <c r="E12" i="1"/>
  <c r="D12" i="1"/>
  <c r="F90" i="1"/>
  <c r="E90" i="1"/>
  <c r="D90" i="1"/>
  <c r="L53" i="4"/>
  <c r="B2" i="3"/>
  <c r="D39" i="3"/>
  <c r="E39" i="3"/>
  <c r="E33" i="3" l="1"/>
  <c r="D33" i="3"/>
  <c r="C33" i="3"/>
  <c r="E21" i="3"/>
  <c r="D21" i="3"/>
  <c r="C21" i="3"/>
  <c r="B2" i="4"/>
  <c r="E28" i="3"/>
  <c r="D28" i="3"/>
  <c r="C28" i="3"/>
  <c r="D50" i="1"/>
  <c r="C26" i="3" s="1"/>
  <c r="D60" i="1"/>
  <c r="C27" i="3" s="1"/>
  <c r="E60" i="1"/>
  <c r="D27" i="3" s="1"/>
  <c r="F60" i="1"/>
  <c r="E27" i="3" s="1"/>
  <c r="E50" i="1"/>
  <c r="D26" i="3" s="1"/>
  <c r="F50" i="1"/>
  <c r="E26" i="3" s="1"/>
  <c r="X60" i="4"/>
  <c r="P60" i="4"/>
  <c r="F87" i="1"/>
  <c r="F64" i="1"/>
  <c r="F54" i="1"/>
  <c r="F28" i="1"/>
  <c r="F20" i="1"/>
  <c r="E87" i="1"/>
  <c r="E64" i="1"/>
  <c r="E54" i="1"/>
  <c r="E20" i="1"/>
  <c r="D87" i="1"/>
  <c r="D64" i="1"/>
  <c r="D54" i="1"/>
  <c r="D28" i="1"/>
  <c r="D20" i="1"/>
  <c r="F34" i="1"/>
  <c r="E34" i="1"/>
  <c r="D34" i="1"/>
  <c r="S46" i="4"/>
  <c r="T46" i="4" s="1"/>
  <c r="S45" i="4"/>
  <c r="T45" i="4" s="1"/>
  <c r="S44" i="4"/>
  <c r="T44" i="4" s="1"/>
  <c r="S43" i="4"/>
  <c r="T43" i="4" s="1"/>
  <c r="S42" i="4"/>
  <c r="T42" i="4" s="1"/>
  <c r="S41" i="4"/>
  <c r="T41" i="4" s="1"/>
  <c r="S40" i="4"/>
  <c r="T40" i="4" s="1"/>
  <c r="S39" i="4"/>
  <c r="T39" i="4" s="1"/>
  <c r="S38" i="4"/>
  <c r="T38" i="4" s="1"/>
  <c r="S37" i="4"/>
  <c r="T37" i="4" s="1"/>
  <c r="N46" i="4"/>
  <c r="O46" i="4" s="1"/>
  <c r="N45" i="4"/>
  <c r="O45" i="4" s="1"/>
  <c r="N44" i="4"/>
  <c r="O44" i="4" s="1"/>
  <c r="N43" i="4"/>
  <c r="O43" i="4" s="1"/>
  <c r="N42" i="4"/>
  <c r="O42" i="4" s="1"/>
  <c r="N41" i="4"/>
  <c r="O41" i="4" s="1"/>
  <c r="N40" i="4"/>
  <c r="O40" i="4" s="1"/>
  <c r="N39" i="4"/>
  <c r="O39" i="4" s="1"/>
  <c r="N38" i="4"/>
  <c r="O38" i="4" s="1"/>
  <c r="N37" i="4"/>
  <c r="O37" i="4" s="1"/>
  <c r="R18" i="4"/>
  <c r="L18" i="4"/>
  <c r="G18" i="4"/>
  <c r="J11" i="4"/>
  <c r="P11" i="4"/>
  <c r="J23" i="4"/>
  <c r="S16" i="4"/>
  <c r="T16" i="4" s="1"/>
  <c r="S15" i="4"/>
  <c r="T15" i="4" s="1"/>
  <c r="S14" i="4"/>
  <c r="T14" i="4" s="1"/>
  <c r="S13" i="4"/>
  <c r="T13" i="4" s="1"/>
  <c r="N16" i="4"/>
  <c r="O16" i="4" s="1"/>
  <c r="N15" i="4"/>
  <c r="O15" i="4" s="1"/>
  <c r="N14" i="4"/>
  <c r="O14" i="4" s="1"/>
  <c r="N13" i="4"/>
  <c r="O13" i="4" s="1"/>
  <c r="H13" i="4"/>
  <c r="I13" i="4" s="1"/>
  <c r="T53" i="4"/>
  <c r="P35" i="4"/>
  <c r="P23" i="4"/>
  <c r="J35" i="4"/>
  <c r="D53" i="4"/>
  <c r="D35" i="4"/>
  <c r="D23" i="4"/>
  <c r="D11" i="4"/>
  <c r="H16" i="4"/>
  <c r="I16" i="4" s="1"/>
  <c r="H15" i="4"/>
  <c r="I15" i="4" s="1"/>
  <c r="H14" i="4"/>
  <c r="I14" i="4" s="1"/>
  <c r="H60" i="4"/>
  <c r="R48" i="4"/>
  <c r="L48" i="4"/>
  <c r="G48" i="4"/>
  <c r="H38" i="4"/>
  <c r="I38" i="4" s="1"/>
  <c r="H39" i="4"/>
  <c r="I39" i="4" s="1"/>
  <c r="H40" i="4"/>
  <c r="I40" i="4" s="1"/>
  <c r="H41" i="4"/>
  <c r="I41" i="4" s="1"/>
  <c r="H42" i="4"/>
  <c r="I42" i="4" s="1"/>
  <c r="H43" i="4"/>
  <c r="I43" i="4" s="1"/>
  <c r="H46" i="4"/>
  <c r="I46" i="4" s="1"/>
  <c r="H45" i="4"/>
  <c r="I45" i="4" s="1"/>
  <c r="H44" i="4"/>
  <c r="I44" i="4" s="1"/>
  <c r="H37" i="4"/>
  <c r="I37" i="4" s="1"/>
  <c r="R30" i="4"/>
  <c r="L30" i="4"/>
  <c r="G30" i="4"/>
  <c r="S28" i="4"/>
  <c r="T28" i="4" s="1"/>
  <c r="S27" i="4"/>
  <c r="T27" i="4" s="1"/>
  <c r="S26" i="4"/>
  <c r="T26" i="4" s="1"/>
  <c r="S25" i="4"/>
  <c r="T25" i="4" s="1"/>
  <c r="N28" i="4"/>
  <c r="O28" i="4" s="1"/>
  <c r="N27" i="4"/>
  <c r="O27" i="4" s="1"/>
  <c r="N26" i="4"/>
  <c r="O26" i="4" s="1"/>
  <c r="N25" i="4"/>
  <c r="O25" i="4" s="1"/>
  <c r="H26" i="4"/>
  <c r="I26" i="4" s="1"/>
  <c r="H27" i="4"/>
  <c r="I27" i="4" s="1"/>
  <c r="H28" i="4"/>
  <c r="I28" i="4" s="1"/>
  <c r="H25" i="4"/>
  <c r="I25" i="4" s="1"/>
  <c r="N18" i="4" l="1"/>
  <c r="E13" i="1" s="1"/>
  <c r="H18" i="4"/>
  <c r="D13" i="1" s="1"/>
  <c r="I18" i="4"/>
  <c r="D21" i="1" s="1"/>
  <c r="I60" i="4"/>
  <c r="D29" i="1" s="1"/>
  <c r="D30" i="1" s="1"/>
  <c r="O18" i="4"/>
  <c r="E21" i="1" s="1"/>
  <c r="T18" i="4"/>
  <c r="F21" i="1" s="1"/>
  <c r="S18" i="4"/>
  <c r="F13" i="1" s="1"/>
  <c r="S60" i="4"/>
  <c r="E24" i="1" s="1"/>
  <c r="AA60" i="4"/>
  <c r="F24" i="1" s="1"/>
  <c r="Q60" i="4"/>
  <c r="E29" i="1" s="1"/>
  <c r="E30" i="1" s="1"/>
  <c r="Y60" i="4"/>
  <c r="F29" i="1" s="1"/>
  <c r="F30" i="1" s="1"/>
  <c r="R60" i="4"/>
  <c r="E16" i="1" s="1"/>
  <c r="Z60" i="4"/>
  <c r="F16" i="1" s="1"/>
  <c r="N48" i="4"/>
  <c r="E15" i="1" s="1"/>
  <c r="H48" i="4"/>
  <c r="D15" i="1" s="1"/>
  <c r="S48" i="4"/>
  <c r="F15" i="1" s="1"/>
  <c r="S30" i="4"/>
  <c r="F14" i="1" s="1"/>
  <c r="H30" i="4"/>
  <c r="D14" i="1" s="1"/>
  <c r="I30" i="4"/>
  <c r="O30" i="4"/>
  <c r="T30" i="4"/>
  <c r="N30" i="4"/>
  <c r="E14" i="1" s="1"/>
  <c r="C22" i="3" l="1"/>
  <c r="E25" i="3"/>
  <c r="E22" i="3"/>
  <c r="D25" i="3"/>
  <c r="D22" i="3"/>
  <c r="E17" i="1"/>
  <c r="F17" i="1"/>
  <c r="K60" i="4"/>
  <c r="D24" i="1" s="1"/>
  <c r="J60" i="4"/>
  <c r="D16" i="1" s="1"/>
  <c r="T48" i="4"/>
  <c r="F23" i="1" s="1"/>
  <c r="E24" i="3" s="1"/>
  <c r="I48" i="4"/>
  <c r="D23" i="1" s="1"/>
  <c r="C24" i="3" s="1"/>
  <c r="O48" i="4"/>
  <c r="E23" i="1" s="1"/>
  <c r="D24" i="3" s="1"/>
  <c r="F22" i="1"/>
  <c r="D22" i="1"/>
  <c r="E22" i="1"/>
  <c r="E23" i="3" l="1"/>
  <c r="D23" i="3"/>
  <c r="C23" i="3"/>
  <c r="D17" i="1"/>
  <c r="C25" i="3"/>
  <c r="E25" i="1"/>
  <c r="F25" i="1"/>
  <c r="D25" i="1"/>
  <c r="D77" i="1" l="1"/>
  <c r="E77" i="1"/>
  <c r="E82" i="1" s="1"/>
  <c r="F77" i="1"/>
  <c r="F82" i="1" s="1"/>
  <c r="F88" i="1" l="1"/>
  <c r="F91" i="1" s="1"/>
  <c r="E30" i="3" s="1"/>
  <c r="E29" i="3"/>
  <c r="E88" i="1"/>
  <c r="E91" i="1" s="1"/>
  <c r="D29" i="3"/>
  <c r="D88" i="1"/>
  <c r="D91" i="1" s="1"/>
  <c r="C30" i="3" s="1"/>
  <c r="C29" i="3"/>
  <c r="C41" i="3" l="1"/>
  <c r="C43" i="3" s="1"/>
  <c r="E41" i="3"/>
  <c r="E43" i="3" s="1"/>
  <c r="H91" i="1" l="1"/>
  <c r="I91" i="1" s="1"/>
  <c r="D30" i="3"/>
  <c r="D41" i="3" l="1"/>
  <c r="D43" i="3" s="1"/>
  <c r="F30" i="3"/>
  <c r="G30" i="3" s="1"/>
</calcChain>
</file>

<file path=xl/sharedStrings.xml><?xml version="1.0" encoding="utf-8"?>
<sst xmlns="http://schemas.openxmlformats.org/spreadsheetml/2006/main" count="278" uniqueCount="143">
  <si>
    <t>To download this template, click File &gt; Save As &gt; Download a Copy. 
If you upload this template to Google Sheets to work on it collaboratively, you will need to pull that information into a fresh copy of this template that has not been uploaded to Google Sheets as uploading this template to Google Sheet breaks it.</t>
  </si>
  <si>
    <t>Campus Sustainability Fund - Annual Grant Funding Request - Instructions &amp; Guidelines</t>
  </si>
  <si>
    <r>
      <rPr>
        <b/>
        <u/>
        <sz val="11"/>
        <color rgb="FF000000"/>
        <rFont val="Calibri"/>
      </rPr>
      <t>Instructions:</t>
    </r>
    <r>
      <rPr>
        <sz val="11"/>
        <color rgb="FF000000"/>
        <rFont val="Calibri"/>
      </rPr>
      <t xml:space="preserve"> This budget template should be filled out as part of any </t>
    </r>
    <r>
      <rPr>
        <b/>
        <sz val="11"/>
        <color rgb="FF000000"/>
        <rFont val="Calibri"/>
      </rPr>
      <t xml:space="preserve">Annual Grant </t>
    </r>
    <r>
      <rPr>
        <sz val="11"/>
        <color rgb="FF000000"/>
        <rFont val="Calibri"/>
      </rPr>
      <t xml:space="preserve">application for funding from the University of Arizona Campus Sustainability Fund, part of the University of Arizona Office of Sustainability. Please ensure you are completing the version of this template for the correct funding cycle. This template should be submitted with applications for the </t>
    </r>
    <r>
      <rPr>
        <b/>
        <sz val="11"/>
        <color rgb="FF000000"/>
        <rFont val="Calibri"/>
      </rPr>
      <t>2023 - 2024 Annual Grant</t>
    </r>
    <r>
      <rPr>
        <sz val="11"/>
        <color rgb="FF000000"/>
        <rFont val="Calibri"/>
      </rPr>
      <t xml:space="preserve"> funding cycle. 
This budget template is broken into three parts, each requiring applicants to input information before this budget template may be submitted as part of their application. Please read the instructions and guidelines on each individual sheet carefully. </t>
    </r>
    <r>
      <rPr>
        <b/>
        <sz val="11"/>
        <color rgb="FF000000"/>
        <rFont val="Calibri"/>
      </rPr>
      <t xml:space="preserve">Additional information and definitions for each sheet can be found in the Additional Info &amp; Definitions sheet.
Applicants should populate only the sky blue cells on each sheet, where applicable, and mind the pop-up notes throughout the sheet, providing any notes they feel will help bolster their overall proposal and/or that tie back to their written application. </t>
    </r>
    <r>
      <rPr>
        <sz val="11"/>
        <color rgb="FF000000"/>
        <rFont val="Calibri"/>
      </rPr>
      <t xml:space="preserve">Note that applicants will </t>
    </r>
    <r>
      <rPr>
        <b/>
        <u/>
        <sz val="11"/>
        <color rgb="FF000000"/>
        <rFont val="Calibri"/>
      </rPr>
      <t>not</t>
    </r>
    <r>
      <rPr>
        <sz val="11"/>
        <color rgb="FF000000"/>
        <rFont val="Calibri"/>
      </rPr>
      <t xml:space="preserve"> be able to edit any cells beyond those that are sky blue. 
Improperly completing this template may result in your application being deemed "incomplete" and ineligible for review. 
</t>
    </r>
    <r>
      <rPr>
        <b/>
        <sz val="11"/>
        <color rgb="FF000000"/>
        <rFont val="Calibri"/>
      </rPr>
      <t xml:space="preserve">Please save and submit this file with the following naming format: </t>
    </r>
    <r>
      <rPr>
        <b/>
        <sz val="11"/>
        <color rgb="FFFF0000"/>
        <rFont val="Calibri"/>
      </rPr>
      <t>Project Name_2023-2024 Annual Grant Application</t>
    </r>
    <r>
      <rPr>
        <b/>
        <sz val="11"/>
        <color rgb="FF000000"/>
        <rFont val="Calibri"/>
      </rPr>
      <t xml:space="preserve">. 
</t>
    </r>
    <r>
      <rPr>
        <sz val="11"/>
        <color rgb="FF000000"/>
        <rFont val="Calibri"/>
      </rPr>
      <t xml:space="preserve">
If you believe there is a formula error that needs to be corrected, need assistance completing this template, or have any other issues, please reach out to the CSF Coordinator, Emily Haworth, at </t>
    </r>
    <r>
      <rPr>
        <b/>
        <sz val="11"/>
        <color rgb="FF000000"/>
        <rFont val="Calibri"/>
      </rPr>
      <t>emilyhaworth@arizona.edu</t>
    </r>
    <r>
      <rPr>
        <sz val="11"/>
        <color rgb="FF000000"/>
        <rFont val="Calibri"/>
      </rPr>
      <t xml:space="preserve">. </t>
    </r>
  </si>
  <si>
    <r>
      <rPr>
        <b/>
        <u/>
        <sz val="11"/>
        <color rgb="FF000000"/>
        <rFont val="Calibri"/>
      </rPr>
      <t>Instructions</t>
    </r>
    <r>
      <rPr>
        <sz val="11"/>
        <color rgb="FF000000"/>
        <rFont val="Calibri"/>
      </rPr>
      <t xml:space="preserve">: This sheet serves to summarize all personnel expenditures associated with your project. All information on this sheet is automatically pulled to the Project Information Summary and Annual Grant Operating Budget sheets. </t>
    </r>
    <r>
      <rPr>
        <b/>
        <sz val="11"/>
        <color rgb="FF000000"/>
        <rFont val="Calibri"/>
      </rPr>
      <t>Additional information and definitions, including minimum wage increases, the difference between Full Benefit Employees and Ancillary Employees, graduate assistantships, and more can be found in the Additional Info &amp; Definitions sheet. 
If you plan to pay a person or business for their services who are NOT a University of Arizona employee, this expense must go on the "Operating Budget" sheet.
Supplementary compensation for faculty or staff is not eligible for funding.</t>
    </r>
  </si>
  <si>
    <t xml:space="preserve">If you have no personnel to include as part of your project, please continue to the Annual Grant Operating Budget sheet. </t>
  </si>
  <si>
    <t>Employee Working Titles are strongly recommended and help the CSF Committee better understand what funding for requested employees would be supporting. Please do not include the names of specific employees, existing or anticipated, just titles. Please provide any notes you feel will help bolster your overall proposal and/or that tie back to your written application.</t>
  </si>
  <si>
    <r>
      <rPr>
        <sz val="11"/>
        <color rgb="FF000000"/>
        <rFont val="Calibri"/>
      </rPr>
      <t xml:space="preserve">If you believe there is a formula error that needs to be corrected, need assistance completing this template, or have any other issues, please reach out to the CSF Coordinator, Emily Haworth, at </t>
    </r>
    <r>
      <rPr>
        <b/>
        <sz val="11"/>
        <color rgb="FF000000"/>
        <rFont val="Calibri"/>
      </rPr>
      <t>emilyhaworth@arizona.edu</t>
    </r>
    <r>
      <rPr>
        <sz val="11"/>
        <color rgb="FF000000"/>
        <rFont val="Calibri"/>
      </rPr>
      <t>.</t>
    </r>
  </si>
  <si>
    <t>Full Benefit Employees (Staff &amp; Faculty)</t>
  </si>
  <si>
    <t>Employee Number</t>
  </si>
  <si>
    <t>Employee Working Title</t>
  </si>
  <si>
    <t>Funding Request Amount(s)</t>
  </si>
  <si>
    <t>Notes</t>
  </si>
  <si>
    <t>Hourly Rate</t>
  </si>
  <si>
    <t>Hours Per Week</t>
  </si>
  <si>
    <t>Number of Weeks</t>
  </si>
  <si>
    <t>Total Wages</t>
  </si>
  <si>
    <t>Total ERE</t>
  </si>
  <si>
    <t>Employee #1</t>
  </si>
  <si>
    <t>Employee #2</t>
  </si>
  <si>
    <t>Employee #3</t>
  </si>
  <si>
    <t>Employee #4</t>
  </si>
  <si>
    <t xml:space="preserve">Total Personnel/ERE     </t>
  </si>
  <si>
    <t>Ancillary Employees</t>
  </si>
  <si>
    <t>Student Employees</t>
  </si>
  <si>
    <t>Student Employee #1</t>
  </si>
  <si>
    <t>Environmental Learning Assistant</t>
  </si>
  <si>
    <t>Student Employee #2</t>
  </si>
  <si>
    <t>Student Employee #3</t>
  </si>
  <si>
    <t>Student Employee #4</t>
  </si>
  <si>
    <t>Student Employee #5</t>
  </si>
  <si>
    <t>Student Employee #6</t>
  </si>
  <si>
    <t>Student Employee #7</t>
  </si>
  <si>
    <t>Student Employee #8</t>
  </si>
  <si>
    <t>Student Employee #9</t>
  </si>
  <si>
    <t>Student Employee #10</t>
  </si>
  <si>
    <t>Graduate Assistants</t>
  </si>
  <si>
    <t>Graduate Assistant Number</t>
  </si>
  <si>
    <t>Graduate Assistant Working Title</t>
  </si>
  <si>
    <t>Stipend Rate</t>
  </si>
  <si>
    <t>Hourly Stipend Rate</t>
  </si>
  <si>
    <t>Appointment Period</t>
  </si>
  <si>
    <t>Appointment Weeks</t>
  </si>
  <si>
    <t>Tuition Remission</t>
  </si>
  <si>
    <t>Total Stipend</t>
  </si>
  <si>
    <t>Graduate Assistant #1</t>
  </si>
  <si>
    <t>Full Fiscal Year</t>
  </si>
  <si>
    <t>Graduate Assistant #2</t>
  </si>
  <si>
    <t>Fall Only Fiscal</t>
  </si>
  <si>
    <t>Graduate Assistant #3</t>
  </si>
  <si>
    <t>Spring Only Fiscal</t>
  </si>
  <si>
    <t>Graduate Assistant #4</t>
  </si>
  <si>
    <t>Full Academic Year</t>
  </si>
  <si>
    <t>Fall Only Semester</t>
  </si>
  <si>
    <t xml:space="preserve">Total Personnel/ERE/Tuition Remission     </t>
  </si>
  <si>
    <t>Spring Only Semester</t>
  </si>
  <si>
    <r>
      <rPr>
        <b/>
        <u/>
        <sz val="11"/>
        <color theme="1"/>
        <rFont val="Calibri"/>
        <family val="2"/>
        <scheme val="minor"/>
      </rPr>
      <t>Instructions</t>
    </r>
    <r>
      <rPr>
        <sz val="11"/>
        <color theme="1"/>
        <rFont val="Calibri"/>
        <family val="2"/>
        <scheme val="minor"/>
      </rPr>
      <t xml:space="preserve">: This sheet serves as a deeper summary of your proposed project's operating budget. </t>
    </r>
    <r>
      <rPr>
        <b/>
        <sz val="11"/>
        <color theme="1"/>
        <rFont val="Calibri"/>
        <family val="2"/>
        <scheme val="minor"/>
      </rPr>
      <t>Additional information and definitions, including what administrative service charge, fiscal years, and capital equipment each are and more can be found in the Additional Info &amp; Definitions sheet.</t>
    </r>
  </si>
  <si>
    <r>
      <t xml:space="preserve">Supplies &amp; Related Operations Expenses may include event space rental, food, office supplies, speaker fees, etc. Please provide more detail than just "supplies" or "food" by including more information such as "Approximately X posters for advertising, including design and printing costs," "food for 50 people," or "room rental, anticipated in the Student Union," etc. We strongly encourage, but do not currently require, all projects that purchase food as part of their project to choose </t>
    </r>
    <r>
      <rPr>
        <b/>
        <sz val="11"/>
        <color theme="1"/>
        <rFont val="Calibri"/>
        <family val="2"/>
        <scheme val="minor"/>
      </rPr>
      <t>plant based options whenever possible</t>
    </r>
    <r>
      <rPr>
        <sz val="11"/>
        <color theme="1"/>
        <rFont val="Calibri"/>
        <family val="2"/>
        <scheme val="minor"/>
      </rPr>
      <t xml:space="preserve"> to limit the greenhouse gas footprint of the project. Please keep this in mind when constructing your budget. </t>
    </r>
  </si>
  <si>
    <t>You only need to include Fiscal Year 2025 and 2026 if you are applying for multi-year funding. As a reminder, all funding for Annual Grants is attached to the University of Arizona's fiscal year schedule with approved funding dispersed in June of the prior fiscal year and must be spent by June 30 of the approved fiscal year. Spending not used within the approved fiscal year must be returned to the Campus Sustainability Fund and spending outside of the approved time period will require repayment to the CSF. Approved multi-year funding will not roll over from one year to the next without approval from the CSF Committee.</t>
  </si>
  <si>
    <t>Note that both administrative service charge and the total Annual Grant funding request are rounded up to the nearest $10 and $100, respectively, to keep figures cleaner.</t>
  </si>
  <si>
    <r>
      <t xml:space="preserve">If you believe there is a formula error that needs to be corrected, need assistance completing this template, or have any other issues, please reach out to the CSF Coordinator, Emily Haworth, at </t>
    </r>
    <r>
      <rPr>
        <b/>
        <sz val="11"/>
        <color theme="1"/>
        <rFont val="Calibri"/>
        <family val="2"/>
        <scheme val="major"/>
      </rPr>
      <t>emilyhaworth@arizona.edu.</t>
    </r>
  </si>
  <si>
    <t>Personnel, Employee Related Expenses, &amp; Tuition Remission</t>
  </si>
  <si>
    <t>Category</t>
  </si>
  <si>
    <t>Expense Summary</t>
  </si>
  <si>
    <t>Notes and/or Justification of Expense</t>
  </si>
  <si>
    <t>Personnel Wages</t>
  </si>
  <si>
    <t>Full Benefit Employees (Staff &amp; Faculty) Wages</t>
  </si>
  <si>
    <t>Ancillary Employees Wages</t>
  </si>
  <si>
    <t>Student Employees Wages</t>
  </si>
  <si>
    <t>Graduate Assistants Stipends</t>
  </si>
  <si>
    <t xml:space="preserve">Total Personnel Wages     </t>
  </si>
  <si>
    <t>Employee Related Expenses (ERE)</t>
  </si>
  <si>
    <t xml:space="preserve">Full Benefit Employees ERE </t>
  </si>
  <si>
    <t xml:space="preserve">Ancillary Employees ERE </t>
  </si>
  <si>
    <t xml:space="preserve">Student Employees ERE </t>
  </si>
  <si>
    <t xml:space="preserve">Graduate Assistants ERE </t>
  </si>
  <si>
    <t xml:space="preserve">Total Employee Related Expenses     </t>
  </si>
  <si>
    <t>Fiscal Year 2024</t>
  </si>
  <si>
    <t xml:space="preserve">Graduate Assistant Tuition Remission </t>
  </si>
  <si>
    <t>Total Tuition Remission</t>
  </si>
  <si>
    <t>Supplies &amp; Related Operations</t>
  </si>
  <si>
    <t>Category (Object Codes 3000-5935)</t>
  </si>
  <si>
    <t>Supplies/Operations Expenses</t>
  </si>
  <si>
    <t xml:space="preserve">Total Supplies &amp; Related Operations     </t>
  </si>
  <si>
    <t>Capital Equipment</t>
  </si>
  <si>
    <t>Category  (Object Codes 6000-6342)</t>
  </si>
  <si>
    <t xml:space="preserve">Total Capital Equipment     </t>
  </si>
  <si>
    <t>Travel</t>
  </si>
  <si>
    <t>Category (Object Codes 7000-7980)</t>
  </si>
  <si>
    <t>Air Travel</t>
  </si>
  <si>
    <t>Ground Travel</t>
  </si>
  <si>
    <t>Hotels</t>
  </si>
  <si>
    <t>Other Travel</t>
  </si>
  <si>
    <t xml:space="preserve">Total Travel     </t>
  </si>
  <si>
    <t>Subtotal Annual Grant Funding Request</t>
  </si>
  <si>
    <t>Funding Request Amount</t>
  </si>
  <si>
    <t xml:space="preserve">Subtotal All Expenses    </t>
  </si>
  <si>
    <t>Administrative Service Charge</t>
  </si>
  <si>
    <t>Administrative Service Charge (2%)</t>
  </si>
  <si>
    <t>Total Annual Grant Funding Request</t>
  </si>
  <si>
    <t xml:space="preserve">Total Annual Grant Funding Request     </t>
  </si>
  <si>
    <t xml:space="preserve">Rounded Annual Grant Funding Request     </t>
  </si>
  <si>
    <r>
      <rPr>
        <b/>
        <u/>
        <sz val="11"/>
        <color theme="1"/>
        <rFont val="Calibri"/>
        <family val="2"/>
        <scheme val="major"/>
      </rPr>
      <t>Instructions:</t>
    </r>
    <r>
      <rPr>
        <sz val="11"/>
        <color theme="1"/>
        <rFont val="Calibri"/>
        <family val="2"/>
        <scheme val="major"/>
      </rPr>
      <t xml:space="preserve"> This sheet largely serves as a high level summary of all information contained in this Excel document and includes space for additional funding sources, if applicable. 
Once the  Project Name field is completed, the Project Name will auto populate at the top of each sheet in this document. All information in the Project Budget Summary section will auto populate based on information you input into the "Annual Grant Operating Budget" sheet at the bottom of this document. 
Please mind the pop-up notes associated with the Additional Funding Sources cells. Having additional funding sources to support your project is not required but may increase the likelihood of your project being approved for funding. Additional funding sources may include matching or partial matching funds from a department, another grant, etc. </t>
    </r>
    <r>
      <rPr>
        <b/>
        <sz val="11"/>
        <color theme="1"/>
        <rFont val="Calibri"/>
        <family val="2"/>
        <scheme val="major"/>
      </rPr>
      <t xml:space="preserve">In-kind support </t>
    </r>
    <r>
      <rPr>
        <b/>
        <u/>
        <sz val="11"/>
        <color theme="1"/>
        <rFont val="Calibri"/>
        <family val="2"/>
        <scheme val="major"/>
      </rPr>
      <t>should</t>
    </r>
    <r>
      <rPr>
        <b/>
        <sz val="11"/>
        <color theme="1"/>
        <rFont val="Calibri"/>
        <family val="2"/>
        <scheme val="major"/>
      </rPr>
      <t xml:space="preserve"> be included.  </t>
    </r>
    <r>
      <rPr>
        <sz val="11"/>
        <color theme="1"/>
        <rFont val="Calibri"/>
        <family val="2"/>
        <scheme val="major"/>
      </rPr>
      <t xml:space="preserve">
If you believe there is a formula error that needs to be corrected, need assistance completing this template, or have any other issues, please reach out to the CSF Coordinator, Emily Haworth, at </t>
    </r>
    <r>
      <rPr>
        <b/>
        <sz val="11"/>
        <color theme="1"/>
        <rFont val="Calibri"/>
        <family val="2"/>
        <scheme val="major"/>
      </rPr>
      <t>emilyhaworth@arizona.edu</t>
    </r>
    <r>
      <rPr>
        <sz val="11"/>
        <color theme="1"/>
        <rFont val="Calibri"/>
        <family val="2"/>
        <scheme val="major"/>
      </rPr>
      <t xml:space="preserve">. </t>
    </r>
  </si>
  <si>
    <t>Project Information Summary</t>
  </si>
  <si>
    <t>Project Name</t>
  </si>
  <si>
    <t>Environmental Learning Experiences for Undergraduate Students</t>
  </si>
  <si>
    <t>Department Name  (no abbreviations please)</t>
  </si>
  <si>
    <t>Teaching Learning &amp; Sociocultural Studies</t>
  </si>
  <si>
    <t>KFS Account Number</t>
  </si>
  <si>
    <t>Subaccount Number</t>
  </si>
  <si>
    <t>Project Code</t>
  </si>
  <si>
    <t>CSF AG 25.55</t>
  </si>
  <si>
    <t>Project Start Date</t>
  </si>
  <si>
    <t>Project End Date</t>
  </si>
  <si>
    <t>Project Budget Summary</t>
  </si>
  <si>
    <t>Total Full Benefit Employee Wages &amp; ERE</t>
  </si>
  <si>
    <t>Total Ancillary Employee Wages &amp; ERE</t>
  </si>
  <si>
    <t>Total Student Employee Wages &amp; ERE</t>
  </si>
  <si>
    <t>Total Graduate Assistant Stipends, ERE, &amp; Tuition Remission</t>
  </si>
  <si>
    <t>Total Supplies &amp; Related Operations</t>
  </si>
  <si>
    <t>Total Capital Equipment</t>
  </si>
  <si>
    <t>Total Travel</t>
  </si>
  <si>
    <t>Total Administrative Service Charge</t>
  </si>
  <si>
    <t>Additional Funding Sources Summary</t>
  </si>
  <si>
    <t>Additional Funding Source(s) &amp; Description(s)</t>
  </si>
  <si>
    <t xml:space="preserve">Total Additional Funding Sources     </t>
  </si>
  <si>
    <t xml:space="preserve">Total Project Funding Across All Sources     </t>
  </si>
  <si>
    <t xml:space="preserve">Percent of Project Funded by the CSF     </t>
  </si>
  <si>
    <t>Campus Sustainability Fund - Annual Grant Funding Request - Additional Information &amp; Definitions</t>
  </si>
  <si>
    <t xml:space="preserve">   Personnel Summary Information &amp; Definitions:</t>
  </si>
  <si>
    <r>
      <t xml:space="preserve">     * Full Benefit vs. Ancillary Employees: </t>
    </r>
    <r>
      <rPr>
        <sz val="11"/>
        <color theme="1"/>
        <rFont val="Calibri"/>
        <family val="2"/>
        <scheme val="major"/>
      </rPr>
      <t xml:space="preserve">Full benefit employees typically work 20-40+ hours per week and are therefore afforded full benefits, resulting in a higher ERE rate. Ancillary employees typically work under 20 hours per week and are therefore not afforded the same benefits as full benefit employees. Applicants should work with their department's business office and/or human resources office to determine whether a proposed position should be classified as full benefit or ancillary. </t>
    </r>
  </si>
  <si>
    <r>
      <t xml:space="preserve">     * University Career Architecture Project: </t>
    </r>
    <r>
      <rPr>
        <sz val="11"/>
        <color theme="1"/>
        <rFont val="Calibri"/>
        <family val="2"/>
        <scheme val="major"/>
      </rPr>
      <t>Please ensure that proposed Hourly Rates for Full Benefit and Ancillary Employees are in line with the University Career Architecture Project's (UCAP) compensation guidelines (</t>
    </r>
    <r>
      <rPr>
        <sz val="11"/>
        <color rgb="FF0070C0"/>
        <rFont val="Calibri"/>
        <family val="2"/>
        <scheme val="major"/>
      </rPr>
      <t>https://hr.arizona.edu/supervisors/compensation</t>
    </r>
    <r>
      <rPr>
        <sz val="11"/>
        <color theme="1"/>
        <rFont val="Calibri"/>
        <family val="2"/>
        <scheme val="major"/>
      </rPr>
      <t xml:space="preserve">). Applicants should work with their department's business office and/or human resources office to determine accurate compensation rate(s). </t>
    </r>
  </si>
  <si>
    <r>
      <rPr>
        <b/>
        <i/>
        <sz val="11"/>
        <color rgb="FF000000"/>
        <rFont val="Calibri"/>
      </rPr>
      <t xml:space="preserve">     * Minimum Wage: </t>
    </r>
    <r>
      <rPr>
        <sz val="11"/>
        <color rgb="FF000000"/>
        <rFont val="Calibri"/>
      </rPr>
      <t>Please ensure that all Hourly Rates meet the prevailing minimum wage. Minimum wage for staff members is $15.00 per hour from July 1, 2023 to June 30, 2024. Minimum wage is expected to rise in following fiscal years. Minimum wage for student employees is $14.50 per hour from from July 1, 2023 to June 30, 2024. Minimum wage is expected to rise in following fiscal years. Minimum wage for both employee groups is then expected to rise with the rate of inflation, rounded to the nearest $0.05 every January thereafter. Please use these current rates for planning purposes.</t>
    </r>
  </si>
  <si>
    <r>
      <rPr>
        <b/>
        <sz val="11"/>
        <color theme="1"/>
        <rFont val="Calibri"/>
        <family val="2"/>
        <scheme val="major"/>
      </rPr>
      <t xml:space="preserve">     * </t>
    </r>
    <r>
      <rPr>
        <b/>
        <i/>
        <sz val="11"/>
        <color theme="1"/>
        <rFont val="Calibri"/>
        <family val="2"/>
        <scheme val="major"/>
      </rPr>
      <t>Student Stipends</t>
    </r>
    <r>
      <rPr>
        <b/>
        <sz val="11"/>
        <color theme="1"/>
        <rFont val="Calibri"/>
        <family val="2"/>
        <scheme val="major"/>
      </rPr>
      <t>:</t>
    </r>
    <r>
      <rPr>
        <sz val="11"/>
        <color theme="1"/>
        <rFont val="Calibri"/>
        <family val="2"/>
        <scheme val="major"/>
      </rPr>
      <t xml:space="preserve"> The CSF does not fund student </t>
    </r>
    <r>
      <rPr>
        <i/>
        <sz val="11"/>
        <color theme="1"/>
        <rFont val="Calibri"/>
        <family val="2"/>
        <scheme val="major"/>
      </rPr>
      <t>stipends</t>
    </r>
    <r>
      <rPr>
        <sz val="11"/>
        <color theme="1"/>
        <rFont val="Calibri"/>
        <family val="2"/>
        <scheme val="major"/>
      </rPr>
      <t xml:space="preserve"> for undergraduate students and instead strongly supports paying students at least the minimum wage as an hourly employee. Applicants may pay more than the current minimum wage if they feel it is appropriate. </t>
    </r>
  </si>
  <si>
    <r>
      <rPr>
        <sz val="11"/>
        <color rgb="FF000000"/>
        <rFont val="Calibri"/>
      </rPr>
      <t xml:space="preserve">     </t>
    </r>
    <r>
      <rPr>
        <b/>
        <i/>
        <sz val="11"/>
        <color rgb="FF000000"/>
        <rFont val="Calibri"/>
      </rPr>
      <t xml:space="preserve">* Employee Related Expenses (ERE): </t>
    </r>
    <r>
      <rPr>
        <sz val="11"/>
        <color rgb="FF000000"/>
        <rFont val="Calibri"/>
      </rPr>
      <t xml:space="preserve">The University of Arizona is committed to providing employees with important benefits such as health insurance, retirement plans, worker’s compensation, liability insurance, and more. These benefits are called employee related expenses or ERE. These change from year to year, but for multi-year proposals, the CSF will use the current fiscal year's rates for all years. For Fiscal Years 2025-2027, (https://financialservices.arizona.edu/accounting/ere-rates), these rates are as follows and are automatically used in the Annual Grant Personnel Summary Sheet. 
</t>
    </r>
    <r>
      <rPr>
        <b/>
        <sz val="11"/>
        <color rgb="FF000000"/>
        <rFont val="Calibri"/>
      </rPr>
      <t xml:space="preserve">     NOTE: ERE Rates for Fiscal Years 2025-2027 are not finalized and may be subject to change, particularly those given for Fiscal Year 2026. </t>
    </r>
    <r>
      <rPr>
        <sz val="11"/>
        <color rgb="FF000000"/>
        <rFont val="Calibri"/>
      </rPr>
      <t xml:space="preserve">These rates should only be used here for planning purposes. </t>
    </r>
  </si>
  <si>
    <t>Fiscal Year 2025</t>
  </si>
  <si>
    <t>Fiscal Year 2026</t>
  </si>
  <si>
    <t>Fiscal Year 2027</t>
  </si>
  <si>
    <r>
      <rPr>
        <sz val="11"/>
        <color rgb="FF000000"/>
        <rFont val="Calibri"/>
      </rPr>
      <t xml:space="preserve">     </t>
    </r>
    <r>
      <rPr>
        <b/>
        <i/>
        <sz val="11"/>
        <color rgb="FF000000"/>
        <rFont val="Calibri"/>
      </rPr>
      <t xml:space="preserve">* Graduate Assistants: </t>
    </r>
    <r>
      <rPr>
        <sz val="11"/>
        <color rgb="FF000000"/>
        <rFont val="Calibri"/>
      </rPr>
      <t xml:space="preserve">Graduate Assistantships may only be filled by graduate students enrolled in a graduate degree seeking program. Note that graduate students may also fill regular student employee positions, alongside undergraduate students. These positions are distinct from Graduate Assistantships (see Workload Policy 1 </t>
    </r>
    <r>
      <rPr>
        <sz val="11"/>
        <color rgb="FF0070C0"/>
        <rFont val="Calibri"/>
      </rPr>
      <t>https://grad.arizona.edu/funding/ga/graduate-assistant-and-associate-workload-policy</t>
    </r>
    <r>
      <rPr>
        <sz val="11"/>
        <color rgb="FF000000"/>
        <rFont val="Calibri"/>
      </rPr>
      <t>). Graduate Assistants (GAs) may work four possible full time equivalents (FTEs). 0.25 FTE (10 hours per week), 0.33 FTE (13.2 hours per week), 0.5 FTE (20 hours per week), or 0.66 FTE (26.4 hours per week). International students are limited to 0.50 FTE or less due to visa requirements. GAs may also be appointed for one of six different appointment periods provided by the Graduate College (</t>
    </r>
    <r>
      <rPr>
        <sz val="11"/>
        <color rgb="FF0070C0"/>
        <rFont val="Calibri"/>
      </rPr>
      <t>https://grad.arizona.edu/funding/ga/appointment-periods-and-fte-information</t>
    </r>
    <r>
      <rPr>
        <sz val="11"/>
        <color rgb="FF000000"/>
        <rFont val="Calibri"/>
      </rPr>
      <t>). 
GAs who are appointed during the Fall and/or Spring academic semesters are also eligible for tuition remission, reducing the tuition amount that a GA is charged (</t>
    </r>
    <r>
      <rPr>
        <sz val="11"/>
        <color rgb="FF0070C0"/>
        <rFont val="Calibri"/>
      </rPr>
      <t>https://grad.arizona.edu/funding/ga/benefits-appointment</t>
    </r>
    <r>
      <rPr>
        <sz val="11"/>
        <color rgb="FF000000"/>
        <rFont val="Calibri"/>
      </rPr>
      <t xml:space="preserve">). Tuition remission is dependent on FTE, enrollment, and their appointment period. If a GA is appointed to an FTE of less than 0.5, they will receive tuition remission of 50%. If a GA is appointed to an FTE of 0.5 or more, they will receive tuition remission of 100%. Tuition remission applies only to base graduate tuition.
All of these variables are taken into account and automatically calculated, providing Stipend Rate, Hours Per Week, and Appointment Period. 
</t>
    </r>
    <r>
      <rPr>
        <b/>
        <sz val="11"/>
        <color rgb="FF000000"/>
        <rFont val="Calibri"/>
      </rPr>
      <t xml:space="preserve">     NOTE: Graduate Base Tuition Rates for Fiscal Years 2025-2027 have not been published or finalized and may be subject to change. These rates are estimates and should only be used here for planning purposes. These estimates are based on a 3% annual increase.</t>
    </r>
  </si>
  <si>
    <t xml:space="preserve">Graduate Base Tuition Rate </t>
  </si>
  <si>
    <t xml:space="preserve">   Operating Budget Information &amp; Definitions:</t>
  </si>
  <si>
    <r>
      <rPr>
        <b/>
        <i/>
        <sz val="11"/>
        <color rgb="FF000000"/>
        <rFont val="Calibri"/>
        <scheme val="major"/>
      </rPr>
      <t xml:space="preserve">     * Administrative Service Charge: </t>
    </r>
    <r>
      <rPr>
        <sz val="11"/>
        <color rgb="FF000000"/>
        <rFont val="Calibri"/>
        <scheme val="major"/>
      </rPr>
      <t>The University assesses all financial transactions a 2% administrative service charge or ASC to recover overhead costs incurred by these transactions (</t>
    </r>
    <r>
      <rPr>
        <sz val="11"/>
        <color rgb="FF0070C0"/>
        <rFont val="Calibri"/>
        <scheme val="major"/>
      </rPr>
      <t>https://policy.fso.arizona.edu/fsm/600/617</t>
    </r>
    <r>
      <rPr>
        <sz val="11"/>
        <color rgb="FF000000"/>
        <rFont val="Calibri"/>
        <scheme val="major"/>
      </rPr>
      <t xml:space="preserve">). This is automatically calculated in this template. Applicants do not need to do anything with ASC if funding for their project is approved as ASC is automatically assessed in UAccess and is budgeted for within this document. The CSF funding limit of $100,000 includes ASC. </t>
    </r>
  </si>
  <si>
    <r>
      <rPr>
        <sz val="11"/>
        <color theme="1"/>
        <rFont val="Calibri"/>
        <family val="2"/>
        <scheme val="major"/>
      </rPr>
      <t xml:space="preserve">     </t>
    </r>
    <r>
      <rPr>
        <b/>
        <i/>
        <sz val="11"/>
        <color theme="1"/>
        <rFont val="Calibri"/>
        <family val="2"/>
        <scheme val="major"/>
      </rPr>
      <t>* Fiscal Year</t>
    </r>
    <r>
      <rPr>
        <sz val="11"/>
        <color theme="1"/>
        <rFont val="Calibri"/>
        <family val="2"/>
        <scheme val="major"/>
      </rPr>
      <t>:</t>
    </r>
    <r>
      <rPr>
        <b/>
        <sz val="11"/>
        <color theme="1"/>
        <rFont val="Calibri"/>
        <family val="2"/>
        <scheme val="major"/>
      </rPr>
      <t xml:space="preserve"> </t>
    </r>
    <r>
      <rPr>
        <sz val="11"/>
        <color theme="1"/>
        <rFont val="Calibri"/>
        <family val="2"/>
        <scheme val="major"/>
      </rPr>
      <t xml:space="preserve">The University operates on fiscal years which run from July 1 through June 30. For example, fiscal year 2025 (FY 2025) is July 1, 2024 to June 30, 2025. All funding for Annual Grants is attached to the University of Arizona's fiscal year schedule with approved funding dispersed in July or August of the applicable year and must be spent by June 30 of that same fiscal year. Funding not used within the approved fiscal year must be returned to the Campus Sustainability Fund and spending outside of the approved time period will require repayment to the CSF. Approved multi-year funding will </t>
    </r>
    <r>
      <rPr>
        <b/>
        <u/>
        <sz val="11"/>
        <color theme="1"/>
        <rFont val="Calibri"/>
        <family val="2"/>
        <scheme val="major"/>
      </rPr>
      <t>not</t>
    </r>
    <r>
      <rPr>
        <sz val="11"/>
        <color theme="1"/>
        <rFont val="Calibri"/>
        <family val="2"/>
        <scheme val="major"/>
      </rPr>
      <t xml:space="preserve"> roll over from one year to the next without approval from the CSF Committee. </t>
    </r>
  </si>
  <si>
    <r>
      <t xml:space="preserve">     </t>
    </r>
    <r>
      <rPr>
        <b/>
        <i/>
        <sz val="11"/>
        <color theme="1"/>
        <rFont val="Calibri"/>
        <family val="2"/>
        <scheme val="minor"/>
      </rPr>
      <t>* Capital Equipment</t>
    </r>
    <r>
      <rPr>
        <sz val="11"/>
        <color theme="1"/>
        <rFont val="Calibri"/>
        <family val="2"/>
        <scheme val="minor"/>
      </rPr>
      <t>: The University defines capital equipment as an item which has a cost or fair market value of $5,000 ore more (</t>
    </r>
    <r>
      <rPr>
        <sz val="11"/>
        <color rgb="FF0070C0"/>
        <rFont val="Calibri"/>
        <family val="2"/>
        <scheme val="minor"/>
      </rPr>
      <t>https://policy.fso.arizona.edu/pmm/200/210</t>
    </r>
    <r>
      <rPr>
        <sz val="11"/>
        <color theme="1"/>
        <rFont val="Calibri"/>
        <family val="2"/>
        <scheme val="minor"/>
      </rPr>
      <t>). For the purposes of this application, any single item that would be considered a supply  as part of your project and costs $5,000 or more should be placed under "Capital Equipment." If you are not sure about where something should be considered capital equipment or not, please reach out to the CSF Coordinator, Emily Haworth, at emilyhaworth@arizona.edu.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</si>
</sst>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409]dd\-mmm\-yy"/>
    <numFmt numFmtId="165" formatCode="_(&quot;$&quot;* #,##0.00_);_(&quot;$&quot;* \(#,##0.00\);_(&quot;$&quot;* &quot;-&quot;???_);_(@_)"/>
    <numFmt numFmtId="166" formatCode="0.0%"/>
  </numFmts>
  <fonts count="46">
    <font>
      <sz val="11"/>
      <color theme="1"/>
      <name val="Arial"/>
    </font>
    <font>
      <sz val="11"/>
      <color theme="1"/>
      <name val="Calibri"/>
      <family val="2"/>
      <scheme val="minor"/>
    </font>
    <font>
      <sz val="11"/>
      <color theme="1"/>
      <name val="Calibri"/>
      <family val="2"/>
      <scheme val="minor"/>
    </font>
    <font>
      <sz val="11"/>
      <color theme="1"/>
      <name val="Arial"/>
      <family val="2"/>
    </font>
    <font>
      <b/>
      <sz val="11"/>
      <color theme="0"/>
      <name val="Calibri"/>
      <family val="2"/>
      <scheme val="minor"/>
    </font>
    <font>
      <b/>
      <sz val="11"/>
      <color theme="1"/>
      <name val="Calibri"/>
      <family val="2"/>
      <scheme val="minor"/>
    </font>
    <font>
      <sz val="11"/>
      <name val="Calibri"/>
      <family val="2"/>
      <scheme val="minor"/>
    </font>
    <font>
      <sz val="8"/>
      <name val="Arial"/>
      <family val="2"/>
    </font>
    <font>
      <b/>
      <sz val="14"/>
      <color theme="0"/>
      <name val="Calibri"/>
      <family val="2"/>
      <scheme val="minor"/>
    </font>
    <font>
      <b/>
      <sz val="20"/>
      <color rgb="FFFFFFFF"/>
      <name val="Calibri"/>
      <family val="2"/>
      <scheme val="minor"/>
    </font>
    <font>
      <b/>
      <sz val="11"/>
      <color theme="0"/>
      <name val="Calibri"/>
      <family val="2"/>
      <scheme val="major"/>
    </font>
    <font>
      <sz val="11"/>
      <color theme="1"/>
      <name val="Calibri"/>
      <family val="2"/>
      <scheme val="major"/>
    </font>
    <font>
      <b/>
      <sz val="20"/>
      <color rgb="FFFFFFFF"/>
      <name val="Calibri"/>
      <family val="2"/>
      <scheme val="major"/>
    </font>
    <font>
      <b/>
      <u/>
      <sz val="11"/>
      <color theme="1"/>
      <name val="Calibri"/>
      <family val="2"/>
      <scheme val="major"/>
    </font>
    <font>
      <b/>
      <sz val="11"/>
      <color theme="1"/>
      <name val="Calibri"/>
      <family val="2"/>
      <scheme val="major"/>
    </font>
    <font>
      <b/>
      <sz val="11"/>
      <color rgb="FFFFFFFF"/>
      <name val="Calibri"/>
      <family val="2"/>
      <scheme val="major"/>
    </font>
    <font>
      <b/>
      <sz val="14"/>
      <color theme="0"/>
      <name val="Calibri"/>
      <family val="2"/>
      <scheme val="major"/>
    </font>
    <font>
      <i/>
      <sz val="11"/>
      <color theme="1"/>
      <name val="Calibri"/>
      <family val="2"/>
      <scheme val="major"/>
    </font>
    <font>
      <sz val="11"/>
      <color theme="0"/>
      <name val="Calibri"/>
      <family val="2"/>
      <scheme val="major"/>
    </font>
    <font>
      <b/>
      <sz val="20"/>
      <color theme="0"/>
      <name val="Calibri"/>
      <family val="2"/>
      <scheme val="major"/>
    </font>
    <font>
      <b/>
      <sz val="11"/>
      <name val="Calibri"/>
      <family val="2"/>
      <scheme val="major"/>
    </font>
    <font>
      <b/>
      <i/>
      <sz val="11"/>
      <color theme="1"/>
      <name val="Calibri"/>
      <family val="2"/>
      <scheme val="major"/>
    </font>
    <font>
      <sz val="11"/>
      <color theme="1"/>
      <name val="Arial"/>
      <family val="2"/>
    </font>
    <font>
      <sz val="11"/>
      <color theme="0"/>
      <name val="Calibri"/>
      <family val="2"/>
      <scheme val="minor"/>
    </font>
    <font>
      <b/>
      <u/>
      <sz val="11"/>
      <color theme="1"/>
      <name val="Calibri"/>
      <family val="2"/>
      <scheme val="minor"/>
    </font>
    <font>
      <sz val="11"/>
      <color theme="1"/>
      <name val="Arial"/>
      <family val="2"/>
    </font>
    <font>
      <sz val="11"/>
      <color rgb="FF0070C0"/>
      <name val="Calibri"/>
      <family val="2"/>
      <scheme val="major"/>
    </font>
    <font>
      <sz val="11"/>
      <name val="Calibri"/>
      <family val="2"/>
      <scheme val="major"/>
    </font>
    <font>
      <b/>
      <sz val="11"/>
      <color rgb="FFFF0000"/>
      <name val="Calibri"/>
      <family val="2"/>
      <scheme val="major"/>
    </font>
    <font>
      <b/>
      <i/>
      <sz val="11"/>
      <color theme="1"/>
      <name val="Calibri"/>
      <family val="2"/>
      <scheme val="minor"/>
    </font>
    <font>
      <b/>
      <i/>
      <sz val="14"/>
      <color theme="1"/>
      <name val="Calibri"/>
      <family val="2"/>
      <scheme val="major"/>
    </font>
    <font>
      <sz val="11"/>
      <color rgb="FF0070C0"/>
      <name val="Calibri"/>
      <family val="2"/>
      <scheme val="minor"/>
    </font>
    <font>
      <sz val="11"/>
      <color rgb="FF000000"/>
      <name val="Calibri"/>
    </font>
    <font>
      <sz val="11"/>
      <color rgb="FF000000"/>
      <name val="Calibri"/>
      <family val="2"/>
    </font>
    <font>
      <b/>
      <sz val="14"/>
      <color rgb="FFFFFFFF"/>
      <name val="Calibri"/>
      <family val="2"/>
    </font>
    <font>
      <b/>
      <sz val="11"/>
      <color rgb="FF000000"/>
      <name val="Calibri"/>
      <family val="2"/>
    </font>
    <font>
      <b/>
      <i/>
      <sz val="11"/>
      <color rgb="FF000000"/>
      <name val="Calibri"/>
    </font>
    <font>
      <sz val="11"/>
      <color rgb="FF0070C0"/>
      <name val="Calibri"/>
    </font>
    <font>
      <b/>
      <sz val="11"/>
      <color rgb="FF000000"/>
      <name val="Calibri"/>
    </font>
    <font>
      <sz val="11"/>
      <color theme="1"/>
      <name val="Calibri"/>
    </font>
    <font>
      <b/>
      <u/>
      <sz val="11"/>
      <color rgb="FF000000"/>
      <name val="Calibri"/>
    </font>
    <font>
      <b/>
      <sz val="11"/>
      <color rgb="FFFF0000"/>
      <name val="Calibri"/>
    </font>
    <font>
      <b/>
      <i/>
      <sz val="11"/>
      <color rgb="FF000000"/>
      <name val="Calibri"/>
      <scheme val="major"/>
    </font>
    <font>
      <sz val="11"/>
      <color rgb="FF000000"/>
      <name val="Calibri"/>
      <scheme val="major"/>
    </font>
    <font>
      <sz val="11"/>
      <color rgb="FF0070C0"/>
      <name val="Calibri"/>
      <scheme val="major"/>
    </font>
    <font>
      <b/>
      <i/>
      <sz val="11"/>
      <color theme="1"/>
      <name val="Calibri"/>
      <scheme val="major"/>
    </font>
  </fonts>
  <fills count="13">
    <fill>
      <patternFill patternType="none"/>
    </fill>
    <fill>
      <patternFill patternType="gray125"/>
    </fill>
    <fill>
      <patternFill patternType="solid">
        <fgColor rgb="FF0C234B"/>
        <bgColor rgb="FF002060"/>
      </patternFill>
    </fill>
    <fill>
      <patternFill patternType="solid">
        <fgColor rgb="FF0C234B"/>
        <bgColor indexed="64"/>
      </patternFill>
    </fill>
    <fill>
      <patternFill patternType="solid">
        <fgColor rgb="FFAB0520"/>
        <bgColor rgb="FFD8D8D8"/>
      </patternFill>
    </fill>
    <fill>
      <patternFill patternType="solid">
        <fgColor rgb="FFAB0520"/>
        <bgColor indexed="64"/>
      </patternFill>
    </fill>
    <fill>
      <patternFill patternType="solid">
        <fgColor rgb="FF81D3EB"/>
        <bgColor indexed="64"/>
      </patternFill>
    </fill>
    <fill>
      <patternFill patternType="solid">
        <fgColor theme="0" tint="-4.9989318521683403E-2"/>
        <bgColor indexed="64"/>
      </patternFill>
    </fill>
    <fill>
      <patternFill patternType="solid">
        <fgColor theme="7"/>
        <bgColor indexed="64"/>
      </patternFill>
    </fill>
    <fill>
      <patternFill patternType="solid">
        <fgColor theme="0"/>
        <bgColor indexed="64"/>
      </patternFill>
    </fill>
    <fill>
      <patternFill patternType="solid">
        <fgColor rgb="FFFFC000"/>
        <bgColor indexed="64"/>
      </patternFill>
    </fill>
    <fill>
      <patternFill patternType="solid">
        <fgColor rgb="FFF2F2F2"/>
        <bgColor rgb="FF000000"/>
      </patternFill>
    </fill>
    <fill>
      <patternFill patternType="solid">
        <fgColor rgb="FFAB0520"/>
        <bgColor rgb="FF000000"/>
      </patternFill>
    </fill>
  </fills>
  <borders count="72">
    <border>
      <left/>
      <right/>
      <top/>
      <bottom/>
      <diagonal/>
    </border>
    <border>
      <left/>
      <right/>
      <top/>
      <bottom/>
      <diagonal/>
    </border>
    <border>
      <left style="medium">
        <color auto="1"/>
      </left>
      <right/>
      <top style="medium">
        <color auto="1"/>
      </top>
      <bottom/>
      <diagonal/>
    </border>
    <border>
      <left/>
      <right/>
      <top style="medium">
        <color auto="1"/>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diagonal/>
    </border>
    <border>
      <left/>
      <right style="thin">
        <color indexed="64"/>
      </right>
      <top style="medium">
        <color indexed="64"/>
      </top>
      <bottom style="medium">
        <color indexed="64"/>
      </bottom>
      <diagonal/>
    </border>
    <border>
      <left/>
      <right style="medium">
        <color indexed="64"/>
      </right>
      <top style="thin">
        <color indexed="64"/>
      </top>
      <bottom/>
      <diagonal/>
    </border>
    <border>
      <left style="thin">
        <color indexed="64"/>
      </left>
      <right/>
      <top style="thin">
        <color indexed="64"/>
      </top>
      <bottom/>
      <diagonal/>
    </border>
    <border>
      <left style="medium">
        <color indexed="64"/>
      </left>
      <right/>
      <top style="thin">
        <color indexed="64"/>
      </top>
      <bottom/>
      <diagonal/>
    </border>
    <border>
      <left style="thin">
        <color indexed="64"/>
      </left>
      <right/>
      <top/>
      <bottom style="medium">
        <color indexed="64"/>
      </bottom>
      <diagonal/>
    </border>
  </borders>
  <cellStyleXfs count="4">
    <xf numFmtId="0" fontId="0" fillId="0" borderId="0"/>
    <xf numFmtId="44" fontId="3" fillId="0" borderId="0" applyFont="0" applyFill="0" applyBorder="0" applyAlignment="0" applyProtection="0"/>
    <xf numFmtId="9" fontId="22" fillId="0" borderId="0" applyFont="0" applyFill="0" applyBorder="0" applyAlignment="0" applyProtection="0"/>
    <xf numFmtId="43" fontId="25" fillId="0" borderId="0" applyFont="0" applyFill="0" applyBorder="0" applyAlignment="0" applyProtection="0"/>
  </cellStyleXfs>
  <cellXfs count="441">
    <xf numFmtId="0" fontId="0" fillId="0" borderId="0" xfId="0"/>
    <xf numFmtId="0" fontId="2" fillId="0" borderId="0" xfId="0" applyFont="1"/>
    <xf numFmtId="0" fontId="4" fillId="7" borderId="1" xfId="0" applyFont="1" applyFill="1" applyBorder="1" applyAlignment="1">
      <alignment horizontal="right" vertical="center"/>
    </xf>
    <xf numFmtId="44" fontId="6" fillId="7" borderId="1" xfId="1" applyFont="1" applyFill="1" applyBorder="1" applyAlignment="1">
      <alignment horizontal="center" vertical="center"/>
    </xf>
    <xf numFmtId="0" fontId="4" fillId="3" borderId="13" xfId="0" applyFont="1" applyFill="1" applyBorder="1" applyAlignment="1">
      <alignment horizontal="right" vertical="center"/>
    </xf>
    <xf numFmtId="44" fontId="6" fillId="0" borderId="14" xfId="0" applyNumberFormat="1" applyFont="1" applyBorder="1" applyAlignment="1">
      <alignment horizontal="right" vertical="center"/>
    </xf>
    <xf numFmtId="44" fontId="6" fillId="0" borderId="15" xfId="0" applyNumberFormat="1" applyFont="1" applyBorder="1" applyAlignment="1">
      <alignment horizontal="right" vertical="center"/>
    </xf>
    <xf numFmtId="44" fontId="6" fillId="0" borderId="14" xfId="1" applyFont="1" applyBorder="1" applyAlignment="1">
      <alignment horizontal="center" vertical="center"/>
    </xf>
    <xf numFmtId="0" fontId="2" fillId="0" borderId="1" xfId="0" applyFont="1" applyBorder="1"/>
    <xf numFmtId="0" fontId="11" fillId="0" borderId="0" xfId="0" applyFont="1"/>
    <xf numFmtId="0" fontId="11" fillId="0" borderId="0" xfId="0" applyFont="1" applyAlignment="1">
      <alignment horizontal="center"/>
    </xf>
    <xf numFmtId="0" fontId="14" fillId="0" borderId="0" xfId="0" applyFont="1" applyAlignment="1">
      <alignment horizontal="center"/>
    </xf>
    <xf numFmtId="0" fontId="11" fillId="0" borderId="0" xfId="0" applyFont="1" applyAlignment="1">
      <alignment horizontal="left"/>
    </xf>
    <xf numFmtId="164" fontId="14" fillId="0" borderId="0" xfId="0" applyNumberFormat="1" applyFont="1" applyAlignment="1">
      <alignment horizontal="center"/>
    </xf>
    <xf numFmtId="0" fontId="14" fillId="0" borderId="10" xfId="0" applyFont="1" applyBorder="1" applyAlignment="1">
      <alignment horizontal="center" vertical="center"/>
    </xf>
    <xf numFmtId="44" fontId="11" fillId="0" borderId="10" xfId="0" applyNumberFormat="1" applyFont="1" applyBorder="1" applyAlignment="1">
      <alignment horizontal="center" vertical="center"/>
    </xf>
    <xf numFmtId="0" fontId="15" fillId="7" borderId="16" xfId="0" applyFont="1" applyFill="1" applyBorder="1" applyAlignment="1">
      <alignment horizontal="center" vertical="center"/>
    </xf>
    <xf numFmtId="0" fontId="15" fillId="7" borderId="18" xfId="0" applyFont="1" applyFill="1" applyBorder="1" applyAlignment="1">
      <alignment horizontal="center" vertical="center"/>
    </xf>
    <xf numFmtId="0" fontId="14" fillId="0" borderId="21" xfId="0" applyFont="1" applyBorder="1" applyAlignment="1">
      <alignment horizontal="left" vertical="center"/>
    </xf>
    <xf numFmtId="0" fontId="14" fillId="0" borderId="29" xfId="0" applyFont="1" applyBorder="1" applyAlignment="1">
      <alignment horizontal="left" vertical="center"/>
    </xf>
    <xf numFmtId="0" fontId="11" fillId="0" borderId="1" xfId="0" applyFont="1" applyBorder="1"/>
    <xf numFmtId="0" fontId="11" fillId="0" borderId="24" xfId="0" applyFont="1" applyBorder="1" applyAlignment="1">
      <alignment horizontal="left" vertical="center"/>
    </xf>
    <xf numFmtId="0" fontId="11" fillId="0" borderId="25" xfId="0" applyFont="1" applyBorder="1" applyAlignment="1">
      <alignment horizontal="left" vertical="center"/>
    </xf>
    <xf numFmtId="0" fontId="11" fillId="0" borderId="27" xfId="0" applyFont="1" applyBorder="1" applyAlignment="1">
      <alignment horizontal="left" vertical="center"/>
    </xf>
    <xf numFmtId="0" fontId="11" fillId="0" borderId="32" xfId="0" applyFont="1" applyBorder="1" applyAlignment="1">
      <alignment horizontal="left" vertical="center"/>
    </xf>
    <xf numFmtId="44" fontId="11" fillId="0" borderId="47" xfId="1" applyFont="1" applyBorder="1" applyAlignment="1">
      <alignment horizontal="center" vertical="center"/>
    </xf>
    <xf numFmtId="44" fontId="11" fillId="0" borderId="39" xfId="1" applyFont="1" applyBorder="1" applyAlignment="1">
      <alignment horizontal="center" vertical="center"/>
    </xf>
    <xf numFmtId="44" fontId="11" fillId="0" borderId="50" xfId="1" applyFont="1" applyBorder="1" applyAlignment="1">
      <alignment horizontal="center" vertical="center"/>
    </xf>
    <xf numFmtId="0" fontId="11" fillId="7" borderId="5" xfId="0" applyFont="1" applyFill="1" applyBorder="1" applyAlignment="1">
      <alignment horizontal="left" vertical="center"/>
    </xf>
    <xf numFmtId="0" fontId="11" fillId="7" borderId="1" xfId="0" applyFont="1" applyFill="1" applyBorder="1" applyAlignment="1">
      <alignment horizontal="left" vertical="center"/>
    </xf>
    <xf numFmtId="0" fontId="14" fillId="0" borderId="24" xfId="0" applyFont="1" applyBorder="1" applyAlignment="1">
      <alignment horizontal="center" vertical="center"/>
    </xf>
    <xf numFmtId="0" fontId="14" fillId="0" borderId="25" xfId="0" applyFont="1" applyBorder="1" applyAlignment="1">
      <alignment horizontal="center" vertical="center"/>
    </xf>
    <xf numFmtId="44" fontId="11" fillId="0" borderId="7" xfId="1" applyFont="1" applyBorder="1" applyAlignment="1">
      <alignment horizontal="center" vertical="center"/>
    </xf>
    <xf numFmtId="44" fontId="11" fillId="0" borderId="58" xfId="1" applyFont="1" applyBorder="1" applyAlignment="1">
      <alignment horizontal="center" vertical="center"/>
    </xf>
    <xf numFmtId="44" fontId="11" fillId="0" borderId="9" xfId="1" applyFont="1" applyBorder="1" applyAlignment="1">
      <alignment horizontal="center" vertical="center"/>
    </xf>
    <xf numFmtId="0" fontId="11" fillId="0" borderId="47" xfId="0" applyFont="1" applyBorder="1" applyAlignment="1">
      <alignment horizontal="left" vertical="center"/>
    </xf>
    <xf numFmtId="0" fontId="11" fillId="0" borderId="50" xfId="0" applyFont="1" applyBorder="1" applyAlignment="1">
      <alignment horizontal="left" vertical="center"/>
    </xf>
    <xf numFmtId="0" fontId="11" fillId="7" borderId="16" xfId="0" applyFont="1" applyFill="1" applyBorder="1" applyAlignment="1">
      <alignment horizontal="left" vertical="center"/>
    </xf>
    <xf numFmtId="0" fontId="11" fillId="7" borderId="18" xfId="0" applyFont="1" applyFill="1" applyBorder="1" applyAlignment="1">
      <alignment horizontal="left" vertical="center"/>
    </xf>
    <xf numFmtId="0" fontId="11" fillId="7" borderId="8" xfId="0" applyFont="1" applyFill="1" applyBorder="1" applyAlignment="1">
      <alignment horizontal="left" vertical="center"/>
    </xf>
    <xf numFmtId="0" fontId="11" fillId="6" borderId="25" xfId="0" applyFont="1" applyFill="1" applyBorder="1" applyAlignment="1">
      <alignment horizontal="left" vertical="center"/>
    </xf>
    <xf numFmtId="0" fontId="17" fillId="6" borderId="32" xfId="0" applyFont="1" applyFill="1" applyBorder="1" applyAlignment="1">
      <alignment horizontal="center"/>
    </xf>
    <xf numFmtId="0" fontId="11" fillId="7" borderId="2" xfId="0" applyFont="1" applyFill="1" applyBorder="1" applyAlignment="1">
      <alignment horizontal="left" vertical="center"/>
    </xf>
    <xf numFmtId="0" fontId="11" fillId="7" borderId="3" xfId="0" applyFont="1" applyFill="1" applyBorder="1" applyAlignment="1">
      <alignment horizontal="left" vertical="center"/>
    </xf>
    <xf numFmtId="0" fontId="14" fillId="6" borderId="25" xfId="0" applyFont="1" applyFill="1" applyBorder="1" applyAlignment="1">
      <alignment horizontal="left" vertical="center"/>
    </xf>
    <xf numFmtId="0" fontId="14" fillId="6" borderId="32" xfId="0" applyFont="1" applyFill="1" applyBorder="1" applyAlignment="1">
      <alignment horizontal="left" vertical="center"/>
    </xf>
    <xf numFmtId="0" fontId="14" fillId="7" borderId="1" xfId="0" applyFont="1" applyFill="1" applyBorder="1" applyAlignment="1">
      <alignment horizontal="left" vertical="center"/>
    </xf>
    <xf numFmtId="0" fontId="18" fillId="0" borderId="1" xfId="0" applyFont="1" applyBorder="1"/>
    <xf numFmtId="0" fontId="18" fillId="0" borderId="0" xfId="0" applyFont="1"/>
    <xf numFmtId="0" fontId="11" fillId="0" borderId="11" xfId="0" applyFont="1" applyBorder="1" applyAlignment="1">
      <alignment horizontal="center" vertical="center" wrapText="1"/>
    </xf>
    <xf numFmtId="0" fontId="11" fillId="0" borderId="0" xfId="0" applyFont="1" applyAlignment="1">
      <alignment horizontal="left" vertical="center"/>
    </xf>
    <xf numFmtId="0" fontId="14" fillId="0" borderId="0" xfId="0" applyFont="1" applyAlignment="1">
      <alignment horizontal="left" vertical="center"/>
    </xf>
    <xf numFmtId="0" fontId="14" fillId="0" borderId="0" xfId="0" applyFont="1" applyAlignment="1">
      <alignment horizontal="center" vertical="center"/>
    </xf>
    <xf numFmtId="0" fontId="2" fillId="0" borderId="0" xfId="0" applyFont="1" applyAlignment="1">
      <alignment wrapText="1"/>
    </xf>
    <xf numFmtId="44" fontId="11" fillId="0" borderId="14" xfId="0" applyNumberFormat="1" applyFont="1" applyBorder="1" applyAlignment="1">
      <alignment horizontal="center" vertical="center"/>
    </xf>
    <xf numFmtId="44" fontId="11" fillId="0" borderId="15" xfId="0" applyNumberFormat="1" applyFont="1" applyBorder="1" applyAlignment="1">
      <alignment horizontal="center" vertical="center"/>
    </xf>
    <xf numFmtId="44" fontId="11" fillId="7" borderId="27" xfId="0" applyNumberFormat="1" applyFont="1" applyFill="1" applyBorder="1" applyAlignment="1">
      <alignment horizontal="center" vertical="center"/>
    </xf>
    <xf numFmtId="44" fontId="11" fillId="7" borderId="28" xfId="0" applyNumberFormat="1" applyFont="1" applyFill="1" applyBorder="1" applyAlignment="1">
      <alignment horizontal="center" vertical="center"/>
    </xf>
    <xf numFmtId="44" fontId="11" fillId="7" borderId="32" xfId="0" applyNumberFormat="1" applyFont="1" applyFill="1" applyBorder="1" applyAlignment="1">
      <alignment horizontal="center" vertical="center"/>
    </xf>
    <xf numFmtId="44" fontId="11" fillId="0" borderId="56" xfId="0" applyNumberFormat="1" applyFont="1" applyBorder="1" applyAlignment="1">
      <alignment horizontal="center" vertical="center"/>
    </xf>
    <xf numFmtId="44" fontId="11" fillId="0" borderId="57" xfId="0" applyNumberFormat="1" applyFont="1" applyBorder="1" applyAlignment="1">
      <alignment horizontal="center" vertical="center"/>
    </xf>
    <xf numFmtId="44" fontId="11" fillId="0" borderId="59" xfId="0" applyNumberFormat="1" applyFont="1" applyBorder="1" applyAlignment="1">
      <alignment horizontal="center" vertical="center"/>
    </xf>
    <xf numFmtId="44" fontId="11" fillId="0" borderId="24" xfId="0" applyNumberFormat="1" applyFont="1" applyBorder="1" applyAlignment="1">
      <alignment horizontal="center" vertical="center"/>
    </xf>
    <xf numFmtId="44" fontId="11" fillId="0" borderId="25" xfId="0" applyNumberFormat="1" applyFont="1" applyBorder="1" applyAlignment="1">
      <alignment horizontal="center" vertical="center"/>
    </xf>
    <xf numFmtId="44" fontId="11" fillId="0" borderId="24" xfId="1" applyFont="1" applyBorder="1" applyAlignment="1">
      <alignment horizontal="center" vertical="center"/>
    </xf>
    <xf numFmtId="44" fontId="11" fillId="0" borderId="10" xfId="1" applyFont="1" applyBorder="1" applyAlignment="1">
      <alignment horizontal="center" vertical="center"/>
    </xf>
    <xf numFmtId="44" fontId="11" fillId="0" borderId="25" xfId="1" applyFont="1" applyBorder="1" applyAlignment="1">
      <alignment horizontal="center" vertical="center"/>
    </xf>
    <xf numFmtId="44" fontId="11" fillId="0" borderId="56" xfId="1" applyFont="1" applyBorder="1" applyAlignment="1">
      <alignment horizontal="center" vertical="center"/>
    </xf>
    <xf numFmtId="44" fontId="11" fillId="0" borderId="57" xfId="1" applyFont="1" applyBorder="1" applyAlignment="1">
      <alignment horizontal="center" vertical="center"/>
    </xf>
    <xf numFmtId="44" fontId="11" fillId="0" borderId="59" xfId="1" applyFont="1" applyBorder="1" applyAlignment="1">
      <alignment horizontal="center" vertical="center"/>
    </xf>
    <xf numFmtId="0" fontId="14" fillId="6" borderId="25" xfId="0" applyFont="1" applyFill="1" applyBorder="1" applyAlignment="1">
      <alignment horizontal="center"/>
    </xf>
    <xf numFmtId="0" fontId="14" fillId="6" borderId="25" xfId="0" applyFont="1" applyFill="1" applyBorder="1" applyAlignment="1">
      <alignment horizontal="center" wrapText="1"/>
    </xf>
    <xf numFmtId="0" fontId="11" fillId="0" borderId="25" xfId="0" applyFont="1" applyBorder="1" applyAlignment="1">
      <alignment horizontal="center"/>
    </xf>
    <xf numFmtId="44" fontId="11" fillId="6" borderId="10" xfId="1" applyFont="1" applyFill="1" applyBorder="1" applyAlignment="1">
      <alignment horizontal="center" vertical="center"/>
    </xf>
    <xf numFmtId="44" fontId="11" fillId="6" borderId="25" xfId="1" applyFont="1" applyFill="1" applyBorder="1" applyAlignment="1">
      <alignment horizontal="center" vertical="center"/>
    </xf>
    <xf numFmtId="0" fontId="11" fillId="7" borderId="5" xfId="0" applyFont="1" applyFill="1" applyBorder="1"/>
    <xf numFmtId="0" fontId="11" fillId="7" borderId="1" xfId="0" applyFont="1" applyFill="1" applyBorder="1"/>
    <xf numFmtId="0" fontId="11" fillId="7" borderId="6" xfId="0" applyFont="1" applyFill="1" applyBorder="1"/>
    <xf numFmtId="0" fontId="4" fillId="7" borderId="16" xfId="0" applyFont="1" applyFill="1" applyBorder="1" applyAlignment="1">
      <alignment horizontal="right" vertical="center"/>
    </xf>
    <xf numFmtId="0" fontId="4" fillId="7" borderId="18" xfId="0" applyFont="1" applyFill="1" applyBorder="1" applyAlignment="1">
      <alignment horizontal="right" vertical="center"/>
    </xf>
    <xf numFmtId="0" fontId="23" fillId="0" borderId="0" xfId="0" applyFont="1"/>
    <xf numFmtId="0" fontId="6" fillId="0" borderId="0" xfId="0" applyFont="1"/>
    <xf numFmtId="44" fontId="11" fillId="6" borderId="24" xfId="1" applyFont="1" applyFill="1" applyBorder="1" applyAlignment="1">
      <alignment horizontal="center" vertical="center"/>
    </xf>
    <xf numFmtId="44" fontId="11" fillId="6" borderId="56" xfId="1" applyFont="1" applyFill="1" applyBorder="1" applyAlignment="1">
      <alignment horizontal="center" vertical="center"/>
    </xf>
    <xf numFmtId="44" fontId="11" fillId="6" borderId="57" xfId="1" applyFont="1" applyFill="1" applyBorder="1" applyAlignment="1">
      <alignment horizontal="center" vertical="center"/>
    </xf>
    <xf numFmtId="44" fontId="11" fillId="6" borderId="59" xfId="1" applyFont="1" applyFill="1" applyBorder="1" applyAlignment="1">
      <alignment horizontal="center" vertical="center"/>
    </xf>
    <xf numFmtId="9" fontId="11" fillId="0" borderId="14" xfId="2" applyFont="1" applyBorder="1" applyAlignment="1">
      <alignment horizontal="center" vertical="center"/>
    </xf>
    <xf numFmtId="0" fontId="0" fillId="0" borderId="1" xfId="0" applyBorder="1"/>
    <xf numFmtId="0" fontId="23" fillId="0" borderId="20" xfId="0" applyFont="1" applyBorder="1"/>
    <xf numFmtId="0" fontId="23" fillId="0" borderId="60" xfId="0" applyFont="1" applyBorder="1"/>
    <xf numFmtId="0" fontId="14" fillId="7" borderId="1" xfId="0" applyFont="1" applyFill="1" applyBorder="1" applyAlignment="1">
      <alignment horizontal="center" vertical="center"/>
    </xf>
    <xf numFmtId="44" fontId="27" fillId="6" borderId="24" xfId="1" applyFont="1" applyFill="1" applyBorder="1" applyAlignment="1">
      <alignment horizontal="center" vertical="center"/>
    </xf>
    <xf numFmtId="0" fontId="28" fillId="0" borderId="17" xfId="0" applyFont="1" applyBorder="1" applyAlignment="1">
      <alignment horizontal="center" vertical="center"/>
    </xf>
    <xf numFmtId="0" fontId="28" fillId="0" borderId="11" xfId="0" applyFont="1" applyBorder="1" applyAlignment="1">
      <alignment horizontal="center" vertical="center"/>
    </xf>
    <xf numFmtId="165" fontId="2" fillId="0" borderId="0" xfId="0" applyNumberFormat="1" applyFont="1"/>
    <xf numFmtId="165" fontId="6" fillId="0" borderId="15" xfId="0" applyNumberFormat="1" applyFont="1" applyBorder="1" applyAlignment="1">
      <alignment horizontal="right" vertical="center"/>
    </xf>
    <xf numFmtId="165" fontId="4" fillId="7" borderId="18" xfId="0" applyNumberFormat="1" applyFont="1" applyFill="1" applyBorder="1" applyAlignment="1">
      <alignment horizontal="right" vertical="center"/>
    </xf>
    <xf numFmtId="165" fontId="6" fillId="0" borderId="14" xfId="0" applyNumberFormat="1" applyFont="1" applyBorder="1" applyAlignment="1">
      <alignment horizontal="right" vertical="center"/>
    </xf>
    <xf numFmtId="165" fontId="11" fillId="9" borderId="6" xfId="0" applyNumberFormat="1" applyFont="1" applyFill="1" applyBorder="1" applyAlignment="1">
      <alignment horizontal="left" vertical="center" wrapText="1"/>
    </xf>
    <xf numFmtId="44" fontId="2" fillId="0" borderId="0" xfId="0" applyNumberFormat="1" applyFont="1"/>
    <xf numFmtId="44" fontId="4" fillId="7" borderId="1" xfId="0" applyNumberFormat="1" applyFont="1" applyFill="1" applyBorder="1" applyAlignment="1">
      <alignment horizontal="right" vertical="center"/>
    </xf>
    <xf numFmtId="1" fontId="2" fillId="0" borderId="0" xfId="0" applyNumberFormat="1" applyFont="1"/>
    <xf numFmtId="1" fontId="6" fillId="7" borderId="1" xfId="1" applyNumberFormat="1" applyFont="1" applyFill="1" applyBorder="1" applyAlignment="1">
      <alignment horizontal="center" vertical="center"/>
    </xf>
    <xf numFmtId="44" fontId="6" fillId="0" borderId="15" xfId="1" applyFont="1" applyFill="1" applyBorder="1" applyAlignment="1">
      <alignment horizontal="right" vertical="center"/>
    </xf>
    <xf numFmtId="0" fontId="11" fillId="9" borderId="5" xfId="0" applyFont="1" applyFill="1" applyBorder="1" applyAlignment="1">
      <alignment horizontal="left" vertical="top" wrapText="1"/>
    </xf>
    <xf numFmtId="0" fontId="11" fillId="9" borderId="1" xfId="0" applyFont="1" applyFill="1" applyBorder="1" applyAlignment="1">
      <alignment horizontal="left" vertical="top" wrapText="1"/>
    </xf>
    <xf numFmtId="0" fontId="11" fillId="9" borderId="6" xfId="0" applyFont="1" applyFill="1" applyBorder="1" applyAlignment="1">
      <alignment horizontal="left" vertical="top" wrapText="1"/>
    </xf>
    <xf numFmtId="0" fontId="11" fillId="9" borderId="5" xfId="0" applyFont="1" applyFill="1" applyBorder="1" applyAlignment="1">
      <alignment horizontal="left" vertical="center" wrapText="1"/>
    </xf>
    <xf numFmtId="0" fontId="11" fillId="9" borderId="1" xfId="0" applyFont="1" applyFill="1" applyBorder="1" applyAlignment="1">
      <alignment horizontal="left" vertical="center" wrapText="1"/>
    </xf>
    <xf numFmtId="0" fontId="11" fillId="9" borderId="6" xfId="0" applyFont="1" applyFill="1" applyBorder="1" applyAlignment="1">
      <alignment horizontal="left" vertical="center" wrapText="1"/>
    </xf>
    <xf numFmtId="0" fontId="11" fillId="9" borderId="1" xfId="0" applyFont="1" applyFill="1" applyBorder="1" applyAlignment="1">
      <alignment horizontal="left" vertical="center"/>
    </xf>
    <xf numFmtId="0" fontId="11" fillId="0" borderId="44" xfId="0" applyFont="1" applyBorder="1" applyAlignment="1">
      <alignment horizontal="left" vertical="center"/>
    </xf>
    <xf numFmtId="0" fontId="14" fillId="6" borderId="30" xfId="0" applyFont="1" applyFill="1" applyBorder="1" applyAlignment="1">
      <alignment horizontal="left" vertical="center"/>
    </xf>
    <xf numFmtId="44" fontId="11" fillId="6" borderId="44" xfId="1" applyFont="1" applyFill="1" applyBorder="1" applyAlignment="1">
      <alignment horizontal="center" vertical="center"/>
    </xf>
    <xf numFmtId="44" fontId="11" fillId="6" borderId="12" xfId="1" applyFont="1" applyFill="1" applyBorder="1" applyAlignment="1">
      <alignment horizontal="center" vertical="center"/>
    </xf>
    <xf numFmtId="44" fontId="11" fillId="6" borderId="30" xfId="1" applyFont="1" applyFill="1" applyBorder="1" applyAlignment="1">
      <alignment horizontal="center" vertical="center"/>
    </xf>
    <xf numFmtId="0" fontId="14" fillId="8" borderId="10" xfId="0" applyFont="1" applyFill="1" applyBorder="1" applyAlignment="1">
      <alignment horizontal="left" vertical="center"/>
    </xf>
    <xf numFmtId="166" fontId="11" fillId="10" borderId="10" xfId="2" applyNumberFormat="1" applyFont="1" applyFill="1" applyBorder="1" applyAlignment="1">
      <alignment horizontal="left" vertical="center" wrapText="1"/>
    </xf>
    <xf numFmtId="0" fontId="14" fillId="9" borderId="10" xfId="0" applyFont="1" applyFill="1" applyBorder="1" applyAlignment="1">
      <alignment horizontal="lef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9" xfId="0" applyFont="1" applyBorder="1" applyAlignment="1">
      <alignment horizontal="center" vertical="center"/>
    </xf>
    <xf numFmtId="0" fontId="5" fillId="7" borderId="21" xfId="0" applyFont="1" applyFill="1" applyBorder="1" applyAlignment="1">
      <alignment horizontal="center" vertical="center"/>
    </xf>
    <xf numFmtId="0" fontId="5" fillId="0" borderId="22" xfId="0" applyFont="1" applyBorder="1" applyAlignment="1">
      <alignment horizontal="center" vertical="center"/>
    </xf>
    <xf numFmtId="165" fontId="5" fillId="0" borderId="22" xfId="0" applyNumberFormat="1" applyFont="1" applyBorder="1" applyAlignment="1">
      <alignment horizontal="center" vertical="center"/>
    </xf>
    <xf numFmtId="1" fontId="5" fillId="0" borderId="23" xfId="0" applyNumberFormat="1" applyFont="1" applyBorder="1" applyAlignment="1">
      <alignment horizontal="center" vertical="center"/>
    </xf>
    <xf numFmtId="0" fontId="4" fillId="3" borderId="67" xfId="0" applyFont="1" applyFill="1" applyBorder="1" applyAlignment="1">
      <alignment horizontal="right" vertical="center"/>
    </xf>
    <xf numFmtId="0" fontId="5" fillId="0" borderId="6" xfId="0" applyFont="1" applyBorder="1" applyAlignment="1">
      <alignment horizontal="center" vertical="center"/>
    </xf>
    <xf numFmtId="44" fontId="5" fillId="0" borderId="64" xfId="0" applyNumberFormat="1" applyFont="1" applyBorder="1" applyAlignment="1">
      <alignment horizontal="center" vertical="center"/>
    </xf>
    <xf numFmtId="44" fontId="6" fillId="0" borderId="6" xfId="0" applyNumberFormat="1" applyFont="1" applyBorder="1" applyAlignment="1">
      <alignment horizontal="right" vertical="center"/>
    </xf>
    <xf numFmtId="44" fontId="5" fillId="0" borderId="6" xfId="0" applyNumberFormat="1" applyFont="1" applyBorder="1" applyAlignment="1">
      <alignment horizontal="center" vertical="center"/>
    </xf>
    <xf numFmtId="0" fontId="6" fillId="0" borderId="1" xfId="0" applyFont="1" applyBorder="1"/>
    <xf numFmtId="0" fontId="5" fillId="0" borderId="26" xfId="0" applyFont="1" applyBorder="1" applyAlignment="1">
      <alignment horizontal="center" vertical="center"/>
    </xf>
    <xf numFmtId="0" fontId="5" fillId="0" borderId="62" xfId="0" applyFont="1" applyBorder="1" applyAlignment="1">
      <alignment horizontal="center" vertical="center"/>
    </xf>
    <xf numFmtId="165" fontId="5" fillId="0" borderId="65" xfId="0" applyNumberFormat="1" applyFont="1" applyBorder="1" applyAlignment="1">
      <alignment horizontal="center" vertical="center"/>
    </xf>
    <xf numFmtId="1" fontId="5" fillId="0" borderId="19" xfId="0" applyNumberFormat="1" applyFont="1" applyBorder="1" applyAlignment="1">
      <alignment horizontal="center" vertical="center"/>
    </xf>
    <xf numFmtId="44" fontId="5" fillId="0" borderId="19" xfId="0" applyNumberFormat="1" applyFont="1" applyBorder="1" applyAlignment="1">
      <alignment horizontal="center" vertical="center"/>
    </xf>
    <xf numFmtId="44" fontId="5" fillId="0" borderId="65" xfId="0" applyNumberFormat="1" applyFont="1" applyBorder="1" applyAlignment="1">
      <alignment horizontal="center" vertical="center"/>
    </xf>
    <xf numFmtId="0" fontId="5" fillId="0" borderId="38" xfId="0" applyFont="1" applyBorder="1" applyAlignment="1">
      <alignment horizontal="center" vertical="center"/>
    </xf>
    <xf numFmtId="165" fontId="5" fillId="0" borderId="49" xfId="0" applyNumberFormat="1" applyFont="1" applyBorder="1" applyAlignment="1">
      <alignment horizontal="center" vertical="center"/>
    </xf>
    <xf numFmtId="44" fontId="5" fillId="0" borderId="38" xfId="0" applyNumberFormat="1" applyFont="1" applyBorder="1" applyAlignment="1">
      <alignment horizontal="center" vertical="center"/>
    </xf>
    <xf numFmtId="44" fontId="5" fillId="0" borderId="49" xfId="0" applyNumberFormat="1" applyFont="1" applyBorder="1" applyAlignment="1">
      <alignment horizontal="center" vertical="center"/>
    </xf>
    <xf numFmtId="0" fontId="11" fillId="0" borderId="0" xfId="0" applyFont="1" applyAlignment="1">
      <alignment wrapText="1"/>
    </xf>
    <xf numFmtId="0" fontId="11" fillId="7" borderId="5" xfId="0" applyFont="1" applyFill="1" applyBorder="1" applyAlignment="1">
      <alignment wrapText="1"/>
    </xf>
    <xf numFmtId="0" fontId="11" fillId="0" borderId="24" xfId="0" applyFont="1" applyBorder="1" applyAlignment="1">
      <alignment horizontal="left" wrapText="1"/>
    </xf>
    <xf numFmtId="0" fontId="11" fillId="0" borderId="44" xfId="0" applyFont="1" applyBorder="1" applyAlignment="1">
      <alignment horizontal="left" wrapText="1"/>
    </xf>
    <xf numFmtId="0" fontId="11" fillId="0" borderId="27" xfId="0" quotePrefix="1" applyFont="1" applyBorder="1" applyAlignment="1">
      <alignment horizontal="left" wrapText="1"/>
    </xf>
    <xf numFmtId="0" fontId="10" fillId="0" borderId="55" xfId="0" applyFont="1" applyBorder="1" applyAlignment="1">
      <alignment horizontal="center" wrapText="1"/>
    </xf>
    <xf numFmtId="0" fontId="11" fillId="0" borderId="55" xfId="0" applyFont="1" applyBorder="1" applyAlignment="1">
      <alignment horizontal="left" vertical="center" wrapText="1"/>
    </xf>
    <xf numFmtId="164" fontId="11" fillId="0" borderId="55" xfId="0" applyNumberFormat="1" applyFont="1" applyBorder="1" applyAlignment="1">
      <alignment horizontal="left" vertical="center" wrapText="1"/>
    </xf>
    <xf numFmtId="0" fontId="16" fillId="3" borderId="7" xfId="0" applyFont="1" applyFill="1" applyBorder="1" applyAlignment="1">
      <alignment horizontal="right" vertical="center" wrapText="1"/>
    </xf>
    <xf numFmtId="0" fontId="20" fillId="0" borderId="24" xfId="0" applyFont="1" applyBorder="1" applyAlignment="1">
      <alignment horizontal="center" wrapText="1"/>
    </xf>
    <xf numFmtId="0" fontId="11" fillId="6" borderId="24" xfId="0" applyFont="1" applyFill="1" applyBorder="1" applyAlignment="1">
      <alignment horizontal="left" vertical="center" wrapText="1"/>
    </xf>
    <xf numFmtId="0" fontId="11" fillId="7" borderId="6" xfId="0" applyFont="1" applyFill="1" applyBorder="1" applyAlignment="1">
      <alignment wrapText="1"/>
    </xf>
    <xf numFmtId="0" fontId="15" fillId="7" borderId="17" xfId="0" applyFont="1" applyFill="1" applyBorder="1" applyAlignment="1">
      <alignment horizontal="center" vertical="center" wrapText="1"/>
    </xf>
    <xf numFmtId="0" fontId="14" fillId="0" borderId="43" xfId="0" applyFont="1" applyBorder="1" applyAlignment="1">
      <alignment horizontal="left" vertical="center" wrapText="1"/>
    </xf>
    <xf numFmtId="0" fontId="14" fillId="7" borderId="36" xfId="0" applyFont="1" applyFill="1" applyBorder="1" applyAlignment="1">
      <alignment horizontal="left" vertical="center" wrapText="1"/>
    </xf>
    <xf numFmtId="39" fontId="11" fillId="6" borderId="36" xfId="0" applyNumberFormat="1" applyFont="1" applyFill="1" applyBorder="1" applyAlignment="1">
      <alignment horizontal="left" vertical="center" wrapText="1"/>
    </xf>
    <xf numFmtId="39" fontId="11" fillId="6" borderId="9" xfId="0" applyNumberFormat="1" applyFont="1" applyFill="1" applyBorder="1" applyAlignment="1">
      <alignment horizontal="left" vertical="center" wrapText="1"/>
    </xf>
    <xf numFmtId="39" fontId="11" fillId="7" borderId="6" xfId="0" applyNumberFormat="1" applyFont="1" applyFill="1" applyBorder="1" applyAlignment="1">
      <alignment horizontal="left" vertical="center" wrapText="1"/>
    </xf>
    <xf numFmtId="39" fontId="11" fillId="6" borderId="37" xfId="0" applyNumberFormat="1" applyFont="1" applyFill="1" applyBorder="1" applyAlignment="1">
      <alignment horizontal="left" vertical="center" wrapText="1"/>
    </xf>
    <xf numFmtId="39" fontId="11" fillId="7" borderId="9" xfId="0" applyNumberFormat="1" applyFont="1" applyFill="1" applyBorder="1" applyAlignment="1">
      <alignment horizontal="left" vertical="center" wrapText="1"/>
    </xf>
    <xf numFmtId="39" fontId="11" fillId="6" borderId="36" xfId="0" applyNumberFormat="1" applyFont="1" applyFill="1" applyBorder="1" applyAlignment="1">
      <alignment horizontal="left" wrapText="1"/>
    </xf>
    <xf numFmtId="0" fontId="14" fillId="6" borderId="36" xfId="0" applyFont="1" applyFill="1" applyBorder="1" applyAlignment="1">
      <alignment horizontal="left" vertical="center" wrapText="1"/>
    </xf>
    <xf numFmtId="39" fontId="11" fillId="7" borderId="36" xfId="0" applyNumberFormat="1" applyFont="1" applyFill="1" applyBorder="1" applyAlignment="1">
      <alignment horizontal="left" vertical="center" wrapText="1"/>
    </xf>
    <xf numFmtId="39" fontId="11" fillId="7" borderId="37" xfId="0" applyNumberFormat="1" applyFont="1" applyFill="1" applyBorder="1" applyAlignment="1">
      <alignment horizontal="left" vertical="center" wrapText="1"/>
    </xf>
    <xf numFmtId="0" fontId="14" fillId="7" borderId="6" xfId="0" applyFont="1" applyFill="1" applyBorder="1" applyAlignment="1">
      <alignment horizontal="left" vertical="center" wrapText="1"/>
    </xf>
    <xf numFmtId="0" fontId="14" fillId="0" borderId="0" xfId="0" applyFont="1" applyAlignment="1">
      <alignment horizontal="left" vertical="center" wrapText="1"/>
    </xf>
    <xf numFmtId="0" fontId="0" fillId="0" borderId="0" xfId="0" applyAlignment="1">
      <alignment wrapText="1"/>
    </xf>
    <xf numFmtId="0" fontId="5" fillId="0" borderId="22" xfId="0" applyFont="1" applyBorder="1" applyAlignment="1">
      <alignment horizontal="center" vertical="center" wrapText="1"/>
    </xf>
    <xf numFmtId="0" fontId="4" fillId="7" borderId="1" xfId="0" applyFont="1" applyFill="1" applyBorder="1" applyAlignment="1">
      <alignment horizontal="right" vertical="center" wrapText="1"/>
    </xf>
    <xf numFmtId="0" fontId="14" fillId="0" borderId="51" xfId="0" applyFont="1" applyBorder="1" applyAlignment="1">
      <alignment horizontal="center" vertical="center"/>
    </xf>
    <xf numFmtId="0" fontId="14" fillId="0" borderId="52" xfId="0" applyFont="1" applyBorder="1" applyAlignment="1">
      <alignment horizontal="center" vertical="center"/>
    </xf>
    <xf numFmtId="0" fontId="14" fillId="0" borderId="54" xfId="0" applyFont="1" applyBorder="1" applyAlignment="1">
      <alignment horizontal="center" vertical="center"/>
    </xf>
    <xf numFmtId="44" fontId="11" fillId="7" borderId="13" xfId="0" applyNumberFormat="1" applyFont="1" applyFill="1" applyBorder="1" applyAlignment="1">
      <alignment horizontal="center" vertical="center"/>
    </xf>
    <xf numFmtId="44" fontId="11" fillId="7" borderId="11" xfId="0" applyNumberFormat="1" applyFont="1" applyFill="1" applyBorder="1" applyAlignment="1">
      <alignment horizontal="center" vertical="center"/>
    </xf>
    <xf numFmtId="39" fontId="11" fillId="7" borderId="4" xfId="0" applyNumberFormat="1" applyFont="1" applyFill="1" applyBorder="1" applyAlignment="1">
      <alignment horizontal="left" vertical="center" wrapText="1"/>
    </xf>
    <xf numFmtId="39" fontId="11" fillId="6" borderId="11" xfId="0" applyNumberFormat="1" applyFont="1" applyFill="1" applyBorder="1" applyAlignment="1">
      <alignment horizontal="left" vertical="center" wrapText="1"/>
    </xf>
    <xf numFmtId="0" fontId="11" fillId="7" borderId="4" xfId="0" applyFont="1" applyFill="1" applyBorder="1" applyAlignment="1">
      <alignment horizontal="left" vertical="center"/>
    </xf>
    <xf numFmtId="0" fontId="14" fillId="0" borderId="21" xfId="0" applyFont="1" applyBorder="1" applyAlignment="1">
      <alignment horizontal="center" vertical="center"/>
    </xf>
    <xf numFmtId="0" fontId="14" fillId="0" borderId="22" xfId="0" applyFont="1" applyBorder="1" applyAlignment="1">
      <alignment horizontal="center" vertical="center"/>
    </xf>
    <xf numFmtId="0" fontId="14" fillId="0" borderId="23" xfId="0" applyFont="1" applyBorder="1" applyAlignment="1">
      <alignment horizontal="center" vertical="center"/>
    </xf>
    <xf numFmtId="0" fontId="11" fillId="7" borderId="7" xfId="0" applyFont="1" applyFill="1" applyBorder="1" applyAlignment="1">
      <alignment horizontal="left" vertical="center"/>
    </xf>
    <xf numFmtId="0" fontId="16" fillId="3" borderId="48" xfId="0" applyFont="1" applyFill="1" applyBorder="1" applyAlignment="1">
      <alignment vertical="center"/>
    </xf>
    <xf numFmtId="0" fontId="16" fillId="3" borderId="38" xfId="0" applyFont="1" applyFill="1" applyBorder="1" applyAlignment="1">
      <alignment vertical="center"/>
    </xf>
    <xf numFmtId="0" fontId="33" fillId="0" borderId="1" xfId="0" applyFont="1" applyBorder="1"/>
    <xf numFmtId="0" fontId="35" fillId="0" borderId="21" xfId="0" applyFont="1" applyBorder="1" applyAlignment="1">
      <alignment horizontal="left" vertical="center"/>
    </xf>
    <xf numFmtId="0" fontId="35" fillId="0" borderId="29" xfId="0" applyFont="1" applyBorder="1" applyAlignment="1">
      <alignment horizontal="left" vertical="center"/>
    </xf>
    <xf numFmtId="0" fontId="33" fillId="0" borderId="44" xfId="0" applyFont="1" applyBorder="1" applyAlignment="1">
      <alignment horizontal="left" vertical="center"/>
    </xf>
    <xf numFmtId="39" fontId="11" fillId="7" borderId="68" xfId="0" applyNumberFormat="1" applyFont="1" applyFill="1" applyBorder="1" applyAlignment="1">
      <alignment horizontal="left" vertical="center" wrapText="1"/>
    </xf>
    <xf numFmtId="0" fontId="33" fillId="0" borderId="69" xfId="0" applyFont="1" applyBorder="1" applyAlignment="1">
      <alignment horizontal="left" vertical="center"/>
    </xf>
    <xf numFmtId="0" fontId="11" fillId="0" borderId="70" xfId="0" applyFont="1" applyBorder="1" applyAlignment="1">
      <alignment horizontal="left" vertical="center"/>
    </xf>
    <xf numFmtId="44" fontId="11" fillId="0" borderId="39" xfId="0" applyNumberFormat="1" applyFont="1" applyBorder="1" applyAlignment="1">
      <alignment horizontal="center" vertical="center"/>
    </xf>
    <xf numFmtId="44" fontId="11" fillId="0" borderId="71" xfId="0" applyNumberFormat="1" applyFont="1" applyBorder="1" applyAlignment="1">
      <alignment horizontal="center" vertical="center"/>
    </xf>
    <xf numFmtId="0" fontId="1" fillId="0" borderId="0" xfId="0" applyFont="1"/>
    <xf numFmtId="165" fontId="1" fillId="0" borderId="0" xfId="0" applyNumberFormat="1" applyFont="1"/>
    <xf numFmtId="1" fontId="1" fillId="0" borderId="0" xfId="0" applyNumberFormat="1" applyFont="1"/>
    <xf numFmtId="44" fontId="1" fillId="0" borderId="0" xfId="0" applyNumberFormat="1" applyFont="1"/>
    <xf numFmtId="0" fontId="1" fillId="0" borderId="0" xfId="0" applyFont="1" applyAlignment="1">
      <alignment wrapText="1"/>
    </xf>
    <xf numFmtId="0" fontId="1" fillId="7" borderId="5" xfId="0" applyFont="1" applyFill="1" applyBorder="1"/>
    <xf numFmtId="0" fontId="1" fillId="7" borderId="1" xfId="0" applyFont="1" applyFill="1" applyBorder="1"/>
    <xf numFmtId="165" fontId="1" fillId="7" borderId="1" xfId="0" applyNumberFormat="1" applyFont="1" applyFill="1" applyBorder="1"/>
    <xf numFmtId="1" fontId="1" fillId="7" borderId="1" xfId="0" applyNumberFormat="1" applyFont="1" applyFill="1" applyBorder="1"/>
    <xf numFmtId="165" fontId="1" fillId="7" borderId="6" xfId="0" applyNumberFormat="1" applyFont="1" applyFill="1" applyBorder="1"/>
    <xf numFmtId="0" fontId="1" fillId="0" borderId="1" xfId="0" applyFont="1" applyBorder="1" applyAlignment="1">
      <alignment vertical="center" wrapText="1"/>
    </xf>
    <xf numFmtId="44" fontId="1" fillId="0" borderId="1" xfId="0" applyNumberFormat="1" applyFont="1" applyBorder="1" applyAlignment="1">
      <alignment vertical="center" wrapText="1"/>
    </xf>
    <xf numFmtId="0" fontId="1" fillId="9" borderId="5" xfId="0" applyFont="1" applyFill="1" applyBorder="1" applyAlignment="1">
      <alignment horizontal="left" vertical="center" wrapText="1"/>
    </xf>
    <xf numFmtId="0" fontId="1" fillId="9" borderId="1" xfId="0" applyFont="1" applyFill="1" applyBorder="1" applyAlignment="1">
      <alignment horizontal="left" vertical="center" wrapText="1"/>
    </xf>
    <xf numFmtId="0" fontId="1" fillId="9" borderId="8" xfId="0" applyFont="1" applyFill="1" applyBorder="1" applyAlignment="1">
      <alignment horizontal="left" vertical="center" wrapText="1"/>
    </xf>
    <xf numFmtId="0" fontId="1" fillId="0" borderId="1" xfId="0" applyFont="1" applyBorder="1"/>
    <xf numFmtId="0" fontId="1" fillId="7" borderId="2" xfId="0" applyFont="1" applyFill="1" applyBorder="1" applyAlignment="1">
      <alignment horizontal="left" vertical="center"/>
    </xf>
    <xf numFmtId="0" fontId="1" fillId="7" borderId="3" xfId="0" applyFont="1" applyFill="1" applyBorder="1" applyAlignment="1">
      <alignment horizontal="left" vertical="center"/>
    </xf>
    <xf numFmtId="165" fontId="1" fillId="7" borderId="3" xfId="0" applyNumberFormat="1" applyFont="1" applyFill="1" applyBorder="1" applyAlignment="1">
      <alignment horizontal="left" vertical="center"/>
    </xf>
    <xf numFmtId="1" fontId="1" fillId="7" borderId="3" xfId="0" applyNumberFormat="1" applyFont="1" applyFill="1" applyBorder="1" applyAlignment="1">
      <alignment horizontal="left" vertical="center"/>
    </xf>
    <xf numFmtId="39" fontId="1" fillId="7" borderId="3" xfId="0" applyNumberFormat="1" applyFont="1" applyFill="1" applyBorder="1" applyAlignment="1">
      <alignment horizontal="left" vertical="center"/>
    </xf>
    <xf numFmtId="0" fontId="1" fillId="7" borderId="3" xfId="0" applyFont="1" applyFill="1" applyBorder="1"/>
    <xf numFmtId="44" fontId="1" fillId="7" borderId="3" xfId="0" applyNumberFormat="1" applyFont="1" applyFill="1" applyBorder="1"/>
    <xf numFmtId="0" fontId="1" fillId="7" borderId="4" xfId="0" applyFont="1" applyFill="1" applyBorder="1" applyAlignment="1">
      <alignment wrapText="1"/>
    </xf>
    <xf numFmtId="0" fontId="1" fillId="7" borderId="45" xfId="0" applyFont="1" applyFill="1" applyBorder="1" applyAlignment="1">
      <alignment wrapText="1"/>
    </xf>
    <xf numFmtId="0" fontId="1" fillId="0" borderId="21" xfId="0" applyFont="1" applyBorder="1" applyAlignment="1">
      <alignment horizontal="left" vertical="center"/>
    </xf>
    <xf numFmtId="0" fontId="1" fillId="6" borderId="22" xfId="0" applyFont="1" applyFill="1" applyBorder="1" applyAlignment="1">
      <alignment horizontal="left" vertical="center"/>
    </xf>
    <xf numFmtId="44" fontId="1" fillId="6" borderId="26" xfId="1" applyFont="1" applyFill="1" applyBorder="1" applyAlignment="1">
      <alignment horizontal="left" vertical="center"/>
    </xf>
    <xf numFmtId="44" fontId="1" fillId="6" borderId="62" xfId="1" applyFont="1" applyFill="1" applyBorder="1" applyAlignment="1">
      <alignment horizontal="left" vertical="center"/>
    </xf>
    <xf numFmtId="0" fontId="1" fillId="6" borderId="19" xfId="0" applyFont="1" applyFill="1" applyBorder="1" applyAlignment="1">
      <alignment horizontal="center" vertical="center"/>
    </xf>
    <xf numFmtId="44" fontId="1" fillId="0" borderId="10" xfId="1" applyFont="1" applyFill="1" applyBorder="1" applyAlignment="1">
      <alignment horizontal="left" vertical="center"/>
    </xf>
    <xf numFmtId="165" fontId="1" fillId="0" borderId="25" xfId="0" applyNumberFormat="1" applyFont="1" applyBorder="1" applyAlignment="1">
      <alignment horizontal="left" vertical="center"/>
    </xf>
    <xf numFmtId="1" fontId="1" fillId="6" borderId="19" xfId="0" applyNumberFormat="1" applyFont="1" applyFill="1" applyBorder="1" applyAlignment="1">
      <alignment horizontal="center" vertical="center"/>
    </xf>
    <xf numFmtId="44" fontId="1" fillId="0" borderId="25" xfId="0" applyNumberFormat="1" applyFont="1" applyBorder="1" applyAlignment="1">
      <alignment horizontal="left" vertical="center"/>
    </xf>
    <xf numFmtId="44" fontId="1" fillId="0" borderId="36" xfId="0" applyNumberFormat="1" applyFont="1" applyBorder="1" applyAlignment="1">
      <alignment horizontal="left" vertical="center"/>
    </xf>
    <xf numFmtId="0" fontId="1" fillId="6" borderId="40" xfId="0" applyFont="1" applyFill="1" applyBorder="1" applyAlignment="1">
      <alignment wrapText="1"/>
    </xf>
    <xf numFmtId="0" fontId="1" fillId="0" borderId="24" xfId="0" applyFont="1" applyBorder="1" applyAlignment="1">
      <alignment horizontal="left" vertical="center"/>
    </xf>
    <xf numFmtId="0" fontId="1" fillId="6" borderId="10" xfId="0" applyFont="1" applyFill="1" applyBorder="1" applyAlignment="1">
      <alignment horizontal="left" vertical="center"/>
    </xf>
    <xf numFmtId="0" fontId="1" fillId="6" borderId="10" xfId="0" applyFont="1" applyFill="1" applyBorder="1" applyAlignment="1">
      <alignment horizontal="center" vertical="center"/>
    </xf>
    <xf numFmtId="1" fontId="1" fillId="6" borderId="10" xfId="0" applyNumberFormat="1" applyFont="1" applyFill="1" applyBorder="1" applyAlignment="1">
      <alignment horizontal="center" vertical="center"/>
    </xf>
    <xf numFmtId="0" fontId="1" fillId="0" borderId="27" xfId="0" applyFont="1" applyBorder="1" applyAlignment="1">
      <alignment horizontal="left" vertical="center"/>
    </xf>
    <xf numFmtId="0" fontId="1" fillId="6" borderId="28" xfId="0" applyFont="1" applyFill="1" applyBorder="1" applyAlignment="1">
      <alignment horizontal="left" vertical="center"/>
    </xf>
    <xf numFmtId="44" fontId="1" fillId="6" borderId="47" xfId="1" applyFont="1" applyFill="1" applyBorder="1" applyAlignment="1">
      <alignment horizontal="left" vertical="center"/>
    </xf>
    <xf numFmtId="44" fontId="1" fillId="6" borderId="63" xfId="1" applyFont="1" applyFill="1" applyBorder="1" applyAlignment="1">
      <alignment horizontal="left" vertical="center"/>
    </xf>
    <xf numFmtId="0" fontId="1" fillId="6" borderId="28" xfId="0" applyFont="1" applyFill="1" applyBorder="1" applyAlignment="1">
      <alignment horizontal="center" vertical="center"/>
    </xf>
    <xf numFmtId="44" fontId="1" fillId="0" borderId="28" xfId="1" applyFont="1" applyFill="1" applyBorder="1" applyAlignment="1">
      <alignment horizontal="left" vertical="center"/>
    </xf>
    <xf numFmtId="165" fontId="1" fillId="0" borderId="32" xfId="0" applyNumberFormat="1" applyFont="1" applyBorder="1" applyAlignment="1">
      <alignment horizontal="left" vertical="center"/>
    </xf>
    <xf numFmtId="1" fontId="1" fillId="6" borderId="28" xfId="0" applyNumberFormat="1" applyFont="1" applyFill="1" applyBorder="1" applyAlignment="1">
      <alignment horizontal="center" vertical="center"/>
    </xf>
    <xf numFmtId="44" fontId="1" fillId="0" borderId="68" xfId="0" applyNumberFormat="1" applyFont="1" applyBorder="1" applyAlignment="1">
      <alignment horizontal="left" vertical="center"/>
    </xf>
    <xf numFmtId="0" fontId="1" fillId="6" borderId="46" xfId="0" applyFont="1" applyFill="1" applyBorder="1" applyAlignment="1">
      <alignment wrapText="1"/>
    </xf>
    <xf numFmtId="0" fontId="1" fillId="7" borderId="1" xfId="0" applyFont="1" applyFill="1" applyBorder="1" applyAlignment="1">
      <alignment horizontal="left" vertical="center"/>
    </xf>
    <xf numFmtId="165" fontId="1" fillId="7" borderId="1" xfId="0" applyNumberFormat="1" applyFont="1" applyFill="1" applyBorder="1" applyAlignment="1">
      <alignment horizontal="left" vertical="center"/>
    </xf>
    <xf numFmtId="165" fontId="1" fillId="0" borderId="15" xfId="1" applyNumberFormat="1" applyFont="1" applyBorder="1" applyAlignment="1">
      <alignment horizontal="center" vertical="center"/>
    </xf>
    <xf numFmtId="44" fontId="1" fillId="7" borderId="1" xfId="1" applyFont="1" applyFill="1" applyBorder="1" applyAlignment="1">
      <alignment horizontal="center" vertical="center"/>
    </xf>
    <xf numFmtId="39" fontId="1" fillId="7" borderId="1" xfId="0" applyNumberFormat="1" applyFont="1" applyFill="1" applyBorder="1" applyAlignment="1">
      <alignment horizontal="left" vertical="center"/>
    </xf>
    <xf numFmtId="0" fontId="1" fillId="7" borderId="6" xfId="0" applyFont="1" applyFill="1" applyBorder="1" applyAlignment="1">
      <alignment wrapText="1"/>
    </xf>
    <xf numFmtId="0" fontId="1" fillId="0" borderId="1" xfId="0" applyFont="1" applyBorder="1" applyAlignment="1">
      <alignment wrapText="1"/>
    </xf>
    <xf numFmtId="0" fontId="1" fillId="7" borderId="7" xfId="0" applyFont="1" applyFill="1" applyBorder="1" applyAlignment="1">
      <alignment horizontal="left" vertical="center"/>
    </xf>
    <xf numFmtId="0" fontId="1" fillId="7" borderId="8" xfId="0" applyFont="1" applyFill="1" applyBorder="1" applyAlignment="1">
      <alignment horizontal="left" vertical="center"/>
    </xf>
    <xf numFmtId="165" fontId="1" fillId="7" borderId="8" xfId="0" applyNumberFormat="1" applyFont="1" applyFill="1" applyBorder="1" applyAlignment="1">
      <alignment horizontal="left" vertical="center"/>
    </xf>
    <xf numFmtId="1" fontId="1" fillId="7" borderId="8" xfId="0" applyNumberFormat="1" applyFont="1" applyFill="1" applyBorder="1" applyAlignment="1">
      <alignment horizontal="left" vertical="center"/>
    </xf>
    <xf numFmtId="39" fontId="1" fillId="7" borderId="8" xfId="0" applyNumberFormat="1" applyFont="1" applyFill="1" applyBorder="1" applyAlignment="1">
      <alignment horizontal="left" vertical="center"/>
    </xf>
    <xf numFmtId="0" fontId="1" fillId="7" borderId="8" xfId="0" applyFont="1" applyFill="1" applyBorder="1"/>
    <xf numFmtId="44" fontId="1" fillId="7" borderId="8" xfId="0" applyNumberFormat="1" applyFont="1" applyFill="1" applyBorder="1"/>
    <xf numFmtId="0" fontId="1" fillId="7" borderId="9" xfId="0" applyFont="1" applyFill="1" applyBorder="1" applyAlignment="1">
      <alignment wrapText="1"/>
    </xf>
    <xf numFmtId="44" fontId="1" fillId="7" borderId="18" xfId="1" applyFont="1" applyFill="1" applyBorder="1" applyAlignment="1">
      <alignment horizontal="center" vertical="center"/>
    </xf>
    <xf numFmtId="1" fontId="1" fillId="7" borderId="18" xfId="1" applyNumberFormat="1" applyFont="1" applyFill="1" applyBorder="1" applyAlignment="1">
      <alignment horizontal="center" vertical="center"/>
    </xf>
    <xf numFmtId="165" fontId="1" fillId="7" borderId="18" xfId="1" applyNumberFormat="1" applyFont="1" applyFill="1" applyBorder="1" applyAlignment="1">
      <alignment horizontal="center" vertical="center"/>
    </xf>
    <xf numFmtId="39" fontId="1" fillId="7" borderId="18" xfId="0" applyNumberFormat="1" applyFont="1" applyFill="1" applyBorder="1" applyAlignment="1">
      <alignment horizontal="left" vertical="center"/>
    </xf>
    <xf numFmtId="0" fontId="1" fillId="7" borderId="18" xfId="0" applyFont="1" applyFill="1" applyBorder="1"/>
    <xf numFmtId="44" fontId="1" fillId="7" borderId="18" xfId="0" applyNumberFormat="1" applyFont="1" applyFill="1" applyBorder="1"/>
    <xf numFmtId="0" fontId="1" fillId="7" borderId="17" xfId="0" applyFont="1" applyFill="1" applyBorder="1" applyAlignment="1">
      <alignment wrapText="1"/>
    </xf>
    <xf numFmtId="44" fontId="1" fillId="6" borderId="26" xfId="1" applyFont="1" applyFill="1" applyBorder="1" applyAlignment="1">
      <alignment horizontal="center" vertical="center"/>
    </xf>
    <xf numFmtId="44" fontId="1" fillId="6" borderId="62" xfId="1" applyFont="1" applyFill="1" applyBorder="1" applyAlignment="1">
      <alignment horizontal="center" vertical="center"/>
    </xf>
    <xf numFmtId="44" fontId="1" fillId="0" borderId="1" xfId="1" applyFont="1" applyFill="1" applyBorder="1" applyAlignment="1">
      <alignment horizontal="left" vertical="center"/>
    </xf>
    <xf numFmtId="165" fontId="1" fillId="0" borderId="6" xfId="0" applyNumberFormat="1" applyFont="1" applyBorder="1" applyAlignment="1">
      <alignment horizontal="left" vertical="center"/>
    </xf>
    <xf numFmtId="1" fontId="1" fillId="6" borderId="19" xfId="1" applyNumberFormat="1" applyFont="1" applyFill="1" applyBorder="1" applyAlignment="1">
      <alignment horizontal="center" vertical="center"/>
    </xf>
    <xf numFmtId="1" fontId="1" fillId="6" borderId="19" xfId="3" applyNumberFormat="1" applyFont="1" applyFill="1" applyBorder="1" applyAlignment="1">
      <alignment horizontal="center" vertical="center"/>
    </xf>
    <xf numFmtId="1" fontId="1" fillId="6" borderId="1" xfId="3" applyNumberFormat="1" applyFont="1" applyFill="1" applyBorder="1" applyAlignment="1">
      <alignment horizontal="center" vertical="center"/>
    </xf>
    <xf numFmtId="39" fontId="1" fillId="6" borderId="19" xfId="0" applyNumberFormat="1" applyFont="1" applyFill="1" applyBorder="1" applyAlignment="1">
      <alignment horizontal="center" vertical="center"/>
    </xf>
    <xf numFmtId="44" fontId="1" fillId="0" borderId="6" xfId="0" applyNumberFormat="1" applyFont="1" applyBorder="1" applyAlignment="1">
      <alignment horizontal="left" vertical="center"/>
    </xf>
    <xf numFmtId="1" fontId="1" fillId="6" borderId="10" xfId="1" applyNumberFormat="1" applyFont="1" applyFill="1" applyBorder="1" applyAlignment="1">
      <alignment horizontal="center" vertical="center"/>
    </xf>
    <xf numFmtId="1" fontId="1" fillId="6" borderId="10" xfId="3" applyNumberFormat="1" applyFont="1" applyFill="1" applyBorder="1" applyAlignment="1">
      <alignment horizontal="center" vertical="center"/>
    </xf>
    <xf numFmtId="39" fontId="1" fillId="6" borderId="10" xfId="0" applyNumberFormat="1" applyFont="1" applyFill="1" applyBorder="1" applyAlignment="1">
      <alignment horizontal="center" vertical="center"/>
    </xf>
    <xf numFmtId="44" fontId="1" fillId="6" borderId="61" xfId="1" applyFont="1" applyFill="1" applyBorder="1" applyAlignment="1">
      <alignment horizontal="center" vertical="center"/>
    </xf>
    <xf numFmtId="44" fontId="1" fillId="0" borderId="8" xfId="1" applyFont="1" applyFill="1" applyBorder="1" applyAlignment="1">
      <alignment horizontal="left" vertical="center"/>
    </xf>
    <xf numFmtId="1" fontId="1" fillId="6" borderId="28" xfId="1" applyNumberFormat="1" applyFont="1" applyFill="1" applyBorder="1" applyAlignment="1">
      <alignment horizontal="center" vertical="center"/>
    </xf>
    <xf numFmtId="1" fontId="1" fillId="6" borderId="28" xfId="3" applyNumberFormat="1" applyFont="1" applyFill="1" applyBorder="1" applyAlignment="1">
      <alignment horizontal="center" vertical="center"/>
    </xf>
    <xf numFmtId="1" fontId="1" fillId="6" borderId="8" xfId="3" applyNumberFormat="1" applyFont="1" applyFill="1" applyBorder="1" applyAlignment="1">
      <alignment horizontal="center" vertical="center"/>
    </xf>
    <xf numFmtId="39" fontId="1" fillId="6" borderId="28" xfId="0" applyNumberFormat="1" applyFont="1" applyFill="1" applyBorder="1" applyAlignment="1">
      <alignment horizontal="center" vertical="center"/>
    </xf>
    <xf numFmtId="0" fontId="1" fillId="7" borderId="16" xfId="0" applyFont="1" applyFill="1" applyBorder="1" applyAlignment="1">
      <alignment horizontal="left" vertical="center"/>
    </xf>
    <xf numFmtId="0" fontId="1" fillId="7" borderId="18" xfId="0" applyFont="1" applyFill="1" applyBorder="1" applyAlignment="1">
      <alignment horizontal="left" vertical="center"/>
    </xf>
    <xf numFmtId="165" fontId="1" fillId="7" borderId="18" xfId="0" applyNumberFormat="1" applyFont="1" applyFill="1" applyBorder="1" applyAlignment="1">
      <alignment horizontal="left" vertical="center"/>
    </xf>
    <xf numFmtId="1" fontId="1" fillId="7" borderId="18" xfId="0" applyNumberFormat="1" applyFont="1" applyFill="1" applyBorder="1" applyAlignment="1">
      <alignment horizontal="left" vertical="center"/>
    </xf>
    <xf numFmtId="0" fontId="1" fillId="6" borderId="33" xfId="0" applyFont="1" applyFill="1" applyBorder="1" applyAlignment="1">
      <alignment horizontal="center" vertical="center"/>
    </xf>
    <xf numFmtId="0" fontId="1" fillId="6" borderId="19" xfId="0" applyFont="1" applyFill="1" applyBorder="1" applyAlignment="1">
      <alignment horizontal="left" vertical="center"/>
    </xf>
    <xf numFmtId="0" fontId="1" fillId="6" borderId="20" xfId="0" applyFont="1" applyFill="1" applyBorder="1" applyAlignment="1">
      <alignment horizontal="center" vertical="center"/>
    </xf>
    <xf numFmtId="0" fontId="1" fillId="6" borderId="31" xfId="0" applyFont="1" applyFill="1" applyBorder="1" applyAlignment="1">
      <alignment horizontal="center" vertical="center"/>
    </xf>
    <xf numFmtId="0" fontId="1" fillId="6" borderId="29" xfId="0" applyFont="1" applyFill="1" applyBorder="1" applyAlignment="1">
      <alignment horizontal="left" vertical="center"/>
    </xf>
    <xf numFmtId="44" fontId="1" fillId="0" borderId="10" xfId="1" applyFont="1" applyFill="1" applyBorder="1" applyAlignment="1">
      <alignment horizontal="center" vertical="center"/>
    </xf>
    <xf numFmtId="165" fontId="1" fillId="6" borderId="10" xfId="0" applyNumberFormat="1" applyFont="1" applyFill="1" applyBorder="1" applyAlignment="1">
      <alignment horizontal="center" vertical="center"/>
    </xf>
    <xf numFmtId="0" fontId="1" fillId="0" borderId="10" xfId="0" applyFont="1" applyBorder="1" applyAlignment="1">
      <alignment horizontal="center" vertical="center"/>
    </xf>
    <xf numFmtId="0" fontId="1" fillId="6" borderId="10" xfId="0" applyFont="1" applyFill="1" applyBorder="1" applyAlignment="1">
      <alignment horizontal="center" vertical="center" wrapText="1"/>
    </xf>
    <xf numFmtId="0" fontId="1" fillId="6" borderId="20" xfId="0" applyFont="1" applyFill="1" applyBorder="1" applyAlignment="1">
      <alignment horizontal="left" vertical="center"/>
    </xf>
    <xf numFmtId="0" fontId="1" fillId="6" borderId="31" xfId="0" applyFont="1" applyFill="1" applyBorder="1" applyAlignment="1">
      <alignment horizontal="left" vertical="center"/>
    </xf>
    <xf numFmtId="44" fontId="1" fillId="6" borderId="47" xfId="1" applyFont="1" applyFill="1" applyBorder="1" applyAlignment="1">
      <alignment horizontal="center" vertical="center"/>
    </xf>
    <xf numFmtId="44" fontId="1" fillId="0" borderId="28" xfId="1" applyFont="1" applyFill="1" applyBorder="1" applyAlignment="1">
      <alignment horizontal="center" vertical="center"/>
    </xf>
    <xf numFmtId="165" fontId="1" fillId="6" borderId="28" xfId="0" applyNumberFormat="1" applyFont="1" applyFill="1" applyBorder="1" applyAlignment="1">
      <alignment horizontal="center" vertical="center"/>
    </xf>
    <xf numFmtId="0" fontId="1" fillId="0" borderId="28" xfId="0" applyFont="1" applyBorder="1" applyAlignment="1">
      <alignment horizontal="center" vertical="center"/>
    </xf>
    <xf numFmtId="44" fontId="1" fillId="0" borderId="32" xfId="0" applyNumberFormat="1" applyFont="1" applyBorder="1" applyAlignment="1">
      <alignment horizontal="left" vertical="center"/>
    </xf>
    <xf numFmtId="0" fontId="1" fillId="6" borderId="28" xfId="0" applyFont="1" applyFill="1" applyBorder="1" applyAlignment="1">
      <alignment horizontal="center" vertical="center" wrapText="1"/>
    </xf>
    <xf numFmtId="1" fontId="1" fillId="7" borderId="1" xfId="0" applyNumberFormat="1" applyFont="1" applyFill="1" applyBorder="1" applyAlignment="1">
      <alignment horizontal="left" vertical="center"/>
    </xf>
    <xf numFmtId="44" fontId="1" fillId="7" borderId="3" xfId="0" applyNumberFormat="1" applyFont="1" applyFill="1" applyBorder="1" applyAlignment="1">
      <alignment horizontal="left" vertical="center"/>
    </xf>
    <xf numFmtId="0" fontId="1" fillId="7" borderId="3" xfId="0" applyFont="1" applyFill="1" applyBorder="1" applyAlignment="1">
      <alignment horizontal="left" vertical="center" wrapText="1"/>
    </xf>
    <xf numFmtId="44" fontId="1" fillId="7" borderId="8" xfId="0" applyNumberFormat="1" applyFont="1" applyFill="1" applyBorder="1" applyAlignment="1">
      <alignment horizontal="left" vertical="center"/>
    </xf>
    <xf numFmtId="0" fontId="1" fillId="7" borderId="8" xfId="0" applyFont="1" applyFill="1" applyBorder="1" applyAlignment="1">
      <alignment horizontal="left" vertical="center" wrapText="1"/>
    </xf>
    <xf numFmtId="0" fontId="1" fillId="0" borderId="1" xfId="0" applyFont="1" applyBorder="1" applyAlignment="1">
      <alignment horizontal="left" vertical="center"/>
    </xf>
    <xf numFmtId="165" fontId="1" fillId="0" borderId="1" xfId="0" applyNumberFormat="1" applyFont="1" applyBorder="1" applyAlignment="1">
      <alignment horizontal="left" vertical="center"/>
    </xf>
    <xf numFmtId="1" fontId="1" fillId="0" borderId="1" xfId="0" applyNumberFormat="1" applyFont="1" applyBorder="1" applyAlignment="1">
      <alignment horizontal="left" vertical="center"/>
    </xf>
    <xf numFmtId="39" fontId="1" fillId="0" borderId="1" xfId="0" applyNumberFormat="1" applyFont="1" applyBorder="1" applyAlignment="1">
      <alignment horizontal="left" vertical="center"/>
    </xf>
    <xf numFmtId="44" fontId="1" fillId="0" borderId="1" xfId="0" applyNumberFormat="1" applyFont="1" applyBorder="1"/>
    <xf numFmtId="0" fontId="1" fillId="0" borderId="1" xfId="0" applyFont="1" applyBorder="1" applyAlignment="1">
      <alignment horizontal="left"/>
    </xf>
    <xf numFmtId="166" fontId="1" fillId="10" borderId="10" xfId="2" applyNumberFormat="1" applyFont="1" applyFill="1" applyBorder="1" applyAlignment="1">
      <alignment horizontal="left" vertical="center" wrapText="1"/>
    </xf>
    <xf numFmtId="165" fontId="1" fillId="9" borderId="6" xfId="0" applyNumberFormat="1" applyFont="1" applyFill="1" applyBorder="1" applyAlignment="1">
      <alignment horizontal="left" vertical="center" wrapText="1"/>
    </xf>
    <xf numFmtId="44" fontId="1" fillId="10" borderId="10" xfId="1" applyFont="1" applyFill="1" applyBorder="1" applyAlignment="1">
      <alignment horizontal="left" wrapText="1"/>
    </xf>
    <xf numFmtId="0" fontId="1" fillId="9" borderId="7" xfId="0" applyFont="1" applyFill="1" applyBorder="1" applyAlignment="1">
      <alignment horizontal="left" vertical="center" wrapText="1"/>
    </xf>
    <xf numFmtId="165" fontId="1" fillId="9" borderId="9" xfId="0" applyNumberFormat="1" applyFont="1" applyFill="1" applyBorder="1" applyAlignment="1">
      <alignment horizontal="left" vertical="center" wrapText="1"/>
    </xf>
    <xf numFmtId="17" fontId="11" fillId="0" borderId="30" xfId="0" applyNumberFormat="1" applyFont="1" applyBorder="1" applyAlignment="1">
      <alignment horizontal="center"/>
    </xf>
    <xf numFmtId="15" fontId="11" fillId="0" borderId="32" xfId="0" applyNumberFormat="1" applyFont="1" applyBorder="1" applyAlignment="1">
      <alignment horizontal="center"/>
    </xf>
    <xf numFmtId="0" fontId="11" fillId="0" borderId="0" xfId="0" applyFont="1" applyAlignment="1">
      <alignment horizontal="center"/>
    </xf>
    <xf numFmtId="0" fontId="12" fillId="2" borderId="16" xfId="0" applyFont="1" applyFill="1" applyBorder="1" applyAlignment="1">
      <alignment horizontal="center" vertical="center"/>
    </xf>
    <xf numFmtId="0" fontId="12" fillId="2" borderId="18" xfId="0" applyFont="1" applyFill="1" applyBorder="1" applyAlignment="1">
      <alignment horizontal="center" vertical="center"/>
    </xf>
    <xf numFmtId="0" fontId="12" fillId="2" borderId="17" xfId="0" applyFont="1" applyFill="1" applyBorder="1" applyAlignment="1">
      <alignment horizontal="center" vertical="center"/>
    </xf>
    <xf numFmtId="0" fontId="39"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11" fillId="0" borderId="1" xfId="0" applyFont="1" applyBorder="1" applyAlignment="1">
      <alignment horizontal="left"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14" fillId="0" borderId="0" xfId="0" applyFont="1" applyAlignment="1">
      <alignment horizontal="left" vertical="center" wrapText="1"/>
    </xf>
    <xf numFmtId="0" fontId="14" fillId="0" borderId="0" xfId="0" applyFont="1" applyAlignment="1">
      <alignment horizontal="left" vertical="center"/>
    </xf>
    <xf numFmtId="0" fontId="5" fillId="0" borderId="16" xfId="0" applyFont="1" applyBorder="1" applyAlignment="1">
      <alignment horizontal="center" vertical="center"/>
    </xf>
    <xf numFmtId="0" fontId="5" fillId="0" borderId="18" xfId="0" applyFont="1" applyBorder="1" applyAlignment="1">
      <alignment horizontal="center" vertical="center"/>
    </xf>
    <xf numFmtId="0" fontId="5" fillId="0" borderId="17" xfId="0" applyFont="1" applyBorder="1" applyAlignment="1">
      <alignment horizontal="center" vertical="center"/>
    </xf>
    <xf numFmtId="0" fontId="8" fillId="5" borderId="16" xfId="0" applyFont="1" applyFill="1" applyBorder="1" applyAlignment="1">
      <alignment horizontal="left" vertical="center"/>
    </xf>
    <xf numFmtId="0" fontId="8" fillId="5" borderId="18" xfId="0" applyFont="1" applyFill="1" applyBorder="1" applyAlignment="1">
      <alignment horizontal="left" vertical="center"/>
    </xf>
    <xf numFmtId="0" fontId="8" fillId="5" borderId="17" xfId="0" applyFont="1" applyFill="1" applyBorder="1" applyAlignment="1">
      <alignment horizontal="left" vertical="center"/>
    </xf>
    <xf numFmtId="0" fontId="5" fillId="0" borderId="34" xfId="0" applyFont="1" applyBorder="1" applyAlignment="1">
      <alignment horizontal="left"/>
    </xf>
    <xf numFmtId="0" fontId="5" fillId="0" borderId="35" xfId="0" applyFont="1" applyBorder="1" applyAlignment="1">
      <alignment horizontal="left"/>
    </xf>
    <xf numFmtId="0" fontId="5" fillId="0" borderId="34" xfId="0" applyFont="1" applyBorder="1" applyAlignment="1">
      <alignment horizontal="left" wrapText="1"/>
    </xf>
    <xf numFmtId="0" fontId="5" fillId="0" borderId="35" xfId="0" applyFont="1" applyBorder="1" applyAlignment="1">
      <alignment horizontal="left" wrapText="1"/>
    </xf>
    <xf numFmtId="0" fontId="4" fillId="3" borderId="16" xfId="0" applyFont="1" applyFill="1" applyBorder="1" applyAlignment="1">
      <alignment horizontal="right" vertical="center"/>
    </xf>
    <xf numFmtId="0" fontId="4" fillId="3" borderId="18" xfId="0" applyFont="1" applyFill="1" applyBorder="1" applyAlignment="1">
      <alignment horizontal="right" vertical="center"/>
    </xf>
    <xf numFmtId="0" fontId="5" fillId="7" borderId="16" xfId="0" applyFont="1" applyFill="1" applyBorder="1" applyAlignment="1">
      <alignment horizontal="center" vertical="center"/>
    </xf>
    <xf numFmtId="0" fontId="5" fillId="7" borderId="18" xfId="0" applyFont="1" applyFill="1" applyBorder="1" applyAlignment="1">
      <alignment horizontal="center" vertical="center"/>
    </xf>
    <xf numFmtId="0" fontId="5" fillId="7" borderId="48" xfId="0" applyFont="1" applyFill="1" applyBorder="1" applyAlignment="1">
      <alignment horizontal="center" vertical="center"/>
    </xf>
    <xf numFmtId="0" fontId="5" fillId="7" borderId="66" xfId="0" applyFont="1" applyFill="1" applyBorder="1" applyAlignment="1">
      <alignment horizontal="center" vertical="center"/>
    </xf>
    <xf numFmtId="0" fontId="4" fillId="3" borderId="13" xfId="0" applyFont="1" applyFill="1" applyBorder="1" applyAlignment="1">
      <alignment horizontal="right" vertical="center"/>
    </xf>
    <xf numFmtId="0" fontId="4" fillId="3" borderId="14" xfId="0" applyFont="1" applyFill="1" applyBorder="1" applyAlignment="1">
      <alignment horizontal="right" vertical="center"/>
    </xf>
    <xf numFmtId="0" fontId="5" fillId="0" borderId="45" xfId="0" applyFont="1" applyBorder="1" applyAlignment="1">
      <alignment horizontal="left"/>
    </xf>
    <xf numFmtId="0" fontId="5" fillId="0" borderId="46" xfId="0" applyFont="1" applyBorder="1" applyAlignment="1">
      <alignment horizontal="left"/>
    </xf>
    <xf numFmtId="0" fontId="5" fillId="0" borderId="42" xfId="0" applyFont="1" applyBorder="1" applyAlignment="1">
      <alignment horizontal="center" vertical="center"/>
    </xf>
    <xf numFmtId="0" fontId="5" fillId="0" borderId="41" xfId="0" applyFont="1" applyBorder="1" applyAlignment="1">
      <alignment horizontal="center" vertical="center"/>
    </xf>
    <xf numFmtId="0" fontId="5" fillId="0" borderId="43"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9" fillId="2" borderId="16" xfId="0" applyFont="1" applyFill="1" applyBorder="1" applyAlignment="1">
      <alignment horizontal="center" vertical="center"/>
    </xf>
    <xf numFmtId="0" fontId="9" fillId="2" borderId="18" xfId="0" applyFont="1" applyFill="1" applyBorder="1" applyAlignment="1">
      <alignment horizontal="center" vertical="center"/>
    </xf>
    <xf numFmtId="0" fontId="9" fillId="2" borderId="17" xfId="0" applyFont="1" applyFill="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7" borderId="38" xfId="0" applyFont="1" applyFill="1" applyBorder="1" applyAlignment="1">
      <alignment horizontal="center" vertical="center"/>
    </xf>
    <xf numFmtId="0" fontId="32" fillId="9" borderId="2" xfId="0" applyFont="1" applyFill="1" applyBorder="1" applyAlignment="1">
      <alignment horizontal="left" vertical="center" wrapText="1"/>
    </xf>
    <xf numFmtId="0" fontId="1" fillId="9" borderId="3" xfId="0" applyFont="1" applyFill="1" applyBorder="1" applyAlignment="1">
      <alignment horizontal="left" vertical="center" wrapText="1"/>
    </xf>
    <xf numFmtId="0" fontId="1" fillId="9" borderId="4" xfId="0" applyFont="1" applyFill="1" applyBorder="1" applyAlignment="1">
      <alignment horizontal="left" vertical="center" wrapText="1"/>
    </xf>
    <xf numFmtId="0" fontId="1" fillId="9" borderId="5" xfId="0" applyFont="1" applyFill="1" applyBorder="1" applyAlignment="1">
      <alignment horizontal="left" vertical="center" wrapText="1"/>
    </xf>
    <xf numFmtId="0" fontId="1" fillId="9" borderId="1" xfId="0" applyFont="1" applyFill="1" applyBorder="1" applyAlignment="1">
      <alignment horizontal="left" vertical="center" wrapText="1"/>
    </xf>
    <xf numFmtId="0" fontId="1" fillId="9" borderId="6" xfId="0" applyFont="1" applyFill="1" applyBorder="1" applyAlignment="1">
      <alignment horizontal="left" vertical="center" wrapText="1"/>
    </xf>
    <xf numFmtId="0" fontId="32" fillId="9" borderId="7" xfId="0" applyFont="1" applyFill="1" applyBorder="1" applyAlignment="1">
      <alignment horizontal="left" vertical="center" wrapText="1"/>
    </xf>
    <xf numFmtId="0" fontId="1" fillId="9" borderId="8" xfId="0" applyFont="1" applyFill="1" applyBorder="1" applyAlignment="1">
      <alignment horizontal="left" vertical="center" wrapText="1"/>
    </xf>
    <xf numFmtId="0" fontId="1" fillId="9" borderId="9" xfId="0" applyFont="1" applyFill="1" applyBorder="1" applyAlignment="1">
      <alignment horizontal="left" vertical="center" wrapText="1"/>
    </xf>
    <xf numFmtId="0" fontId="5" fillId="0" borderId="67" xfId="0" applyFont="1" applyBorder="1" applyAlignment="1">
      <alignment horizontal="center" vertical="center"/>
    </xf>
    <xf numFmtId="0" fontId="19" fillId="3" borderId="7" xfId="0" applyFont="1" applyFill="1" applyBorder="1" applyAlignment="1">
      <alignment horizontal="right" vertical="center"/>
    </xf>
    <xf numFmtId="0" fontId="19" fillId="3" borderId="9" xfId="0" applyFont="1" applyFill="1" applyBorder="1" applyAlignment="1">
      <alignment horizontal="right" vertical="center"/>
    </xf>
    <xf numFmtId="0" fontId="16" fillId="3" borderId="7" xfId="0" applyFont="1" applyFill="1" applyBorder="1" applyAlignment="1">
      <alignment horizontal="right" vertical="center"/>
    </xf>
    <xf numFmtId="0" fontId="16" fillId="3" borderId="8" xfId="0" applyFont="1" applyFill="1" applyBorder="1" applyAlignment="1">
      <alignment horizontal="right" vertical="center"/>
    </xf>
    <xf numFmtId="0" fontId="19" fillId="3" borderId="48" xfId="0" applyFont="1" applyFill="1" applyBorder="1" applyAlignment="1">
      <alignment horizontal="center" vertical="center"/>
    </xf>
    <xf numFmtId="0" fontId="19" fillId="3" borderId="38" xfId="0" applyFont="1" applyFill="1" applyBorder="1" applyAlignment="1">
      <alignment horizontal="center" vertical="center"/>
    </xf>
    <xf numFmtId="0" fontId="19" fillId="3" borderId="50" xfId="0" applyFont="1" applyFill="1" applyBorder="1" applyAlignment="1">
      <alignment horizontal="center" vertical="center"/>
    </xf>
    <xf numFmtId="0" fontId="14" fillId="0" borderId="21" xfId="0" applyFont="1" applyBorder="1" applyAlignment="1">
      <alignment horizontal="center" vertical="center"/>
    </xf>
    <xf numFmtId="0" fontId="14" fillId="0" borderId="22" xfId="0" applyFont="1" applyBorder="1" applyAlignment="1">
      <alignment horizontal="center" vertical="center"/>
    </xf>
    <xf numFmtId="0" fontId="14" fillId="0" borderId="23" xfId="0" applyFont="1" applyBorder="1" applyAlignment="1">
      <alignment horizontal="center" vertical="center"/>
    </xf>
    <xf numFmtId="0" fontId="16" fillId="5" borderId="51" xfId="0" applyFont="1" applyFill="1" applyBorder="1" applyAlignment="1">
      <alignment horizontal="center" vertical="center"/>
    </xf>
    <xf numFmtId="0" fontId="16" fillId="5" borderId="52" xfId="0" applyFont="1" applyFill="1" applyBorder="1" applyAlignment="1">
      <alignment horizontal="center" vertical="center"/>
    </xf>
    <xf numFmtId="0" fontId="16" fillId="5" borderId="54" xfId="0" applyFont="1" applyFill="1" applyBorder="1" applyAlignment="1">
      <alignment horizontal="center" vertical="center"/>
    </xf>
    <xf numFmtId="0" fontId="16" fillId="3" borderId="48" xfId="0" applyFont="1" applyFill="1" applyBorder="1" applyAlignment="1">
      <alignment horizontal="right" vertical="center"/>
    </xf>
    <xf numFmtId="0" fontId="16" fillId="3" borderId="38" xfId="0" applyFont="1" applyFill="1" applyBorder="1" applyAlignment="1">
      <alignment horizontal="right" vertical="center"/>
    </xf>
    <xf numFmtId="0" fontId="16" fillId="3" borderId="47" xfId="0" applyFont="1" applyFill="1" applyBorder="1" applyAlignment="1">
      <alignment horizontal="right" vertical="center"/>
    </xf>
    <xf numFmtId="0" fontId="16" fillId="3" borderId="39" xfId="0" applyFont="1" applyFill="1" applyBorder="1" applyAlignment="1">
      <alignment horizontal="right" vertical="center"/>
    </xf>
    <xf numFmtId="0" fontId="14" fillId="7" borderId="5" xfId="0" applyFont="1" applyFill="1" applyBorder="1" applyAlignment="1">
      <alignment horizontal="center" vertical="center"/>
    </xf>
    <xf numFmtId="0" fontId="14" fillId="7" borderId="1" xfId="0" applyFont="1" applyFill="1" applyBorder="1" applyAlignment="1">
      <alignment horizontal="center" vertical="center"/>
    </xf>
    <xf numFmtId="0" fontId="1" fillId="9" borderId="2" xfId="0" applyFont="1" applyFill="1" applyBorder="1" applyAlignment="1">
      <alignment horizontal="left" vertical="center" wrapText="1"/>
    </xf>
    <xf numFmtId="0" fontId="11" fillId="7" borderId="55" xfId="0" applyFont="1" applyFill="1" applyBorder="1" applyAlignment="1">
      <alignment horizontal="center"/>
    </xf>
    <xf numFmtId="0" fontId="11" fillId="7" borderId="53" xfId="0" applyFont="1" applyFill="1" applyBorder="1" applyAlignment="1">
      <alignment horizontal="center"/>
    </xf>
    <xf numFmtId="0" fontId="14" fillId="7" borderId="55" xfId="0" applyFont="1" applyFill="1" applyBorder="1" applyAlignment="1">
      <alignment horizontal="center" vertical="center"/>
    </xf>
    <xf numFmtId="0" fontId="14" fillId="7" borderId="53" xfId="0" applyFont="1" applyFill="1" applyBorder="1" applyAlignment="1">
      <alignment horizontal="center" vertical="center"/>
    </xf>
    <xf numFmtId="0" fontId="11" fillId="9" borderId="5" xfId="0" applyFont="1" applyFill="1" applyBorder="1" applyAlignment="1">
      <alignment horizontal="left" vertical="center"/>
    </xf>
    <xf numFmtId="0" fontId="11" fillId="9" borderId="1" xfId="0" applyFont="1" applyFill="1" applyBorder="1" applyAlignment="1">
      <alignment horizontal="left" vertical="center"/>
    </xf>
    <xf numFmtId="0" fontId="11" fillId="9" borderId="6" xfId="0" applyFont="1" applyFill="1" applyBorder="1" applyAlignment="1">
      <alignment horizontal="left" vertical="center"/>
    </xf>
    <xf numFmtId="0" fontId="11" fillId="9" borderId="7" xfId="0" applyFont="1" applyFill="1" applyBorder="1" applyAlignment="1">
      <alignment horizontal="left" vertical="center" wrapText="1"/>
    </xf>
    <xf numFmtId="0" fontId="11" fillId="9" borderId="8" xfId="0" applyFont="1" applyFill="1" applyBorder="1" applyAlignment="1">
      <alignment horizontal="left" vertical="center" wrapText="1"/>
    </xf>
    <xf numFmtId="0" fontId="11" fillId="9" borderId="9" xfId="0" applyFont="1" applyFill="1" applyBorder="1" applyAlignment="1">
      <alignment horizontal="left" vertical="center" wrapText="1"/>
    </xf>
    <xf numFmtId="0" fontId="33" fillId="11" borderId="55" xfId="0" applyFont="1" applyFill="1" applyBorder="1" applyAlignment="1">
      <alignment horizontal="center" vertical="center"/>
    </xf>
    <xf numFmtId="0" fontId="33" fillId="11" borderId="53" xfId="0" applyFont="1" applyFill="1" applyBorder="1" applyAlignment="1">
      <alignment horizontal="center" vertical="center"/>
    </xf>
    <xf numFmtId="0" fontId="34" fillId="12" borderId="7" xfId="0" applyFont="1" applyFill="1" applyBorder="1" applyAlignment="1">
      <alignment horizontal="center" vertical="center"/>
    </xf>
    <xf numFmtId="0" fontId="34" fillId="12" borderId="8" xfId="0" applyFont="1" applyFill="1" applyBorder="1" applyAlignment="1">
      <alignment horizontal="center" vertical="center"/>
    </xf>
    <xf numFmtId="0" fontId="16" fillId="4" borderId="21" xfId="0" applyFont="1" applyFill="1" applyBorder="1" applyAlignment="1">
      <alignment horizontal="center"/>
    </xf>
    <xf numFmtId="0" fontId="16" fillId="4" borderId="23" xfId="0" applyFont="1" applyFill="1" applyBorder="1" applyAlignment="1">
      <alignment horizontal="center"/>
    </xf>
    <xf numFmtId="0" fontId="16" fillId="4" borderId="52" xfId="0" applyFont="1" applyFill="1" applyBorder="1" applyAlignment="1">
      <alignment horizontal="center"/>
    </xf>
    <xf numFmtId="0" fontId="16" fillId="4" borderId="54" xfId="0" applyFont="1" applyFill="1" applyBorder="1" applyAlignment="1">
      <alignment horizontal="center"/>
    </xf>
    <xf numFmtId="0" fontId="11" fillId="0" borderId="2" xfId="0" applyFont="1" applyBorder="1" applyAlignment="1">
      <alignment horizontal="left" vertical="center" wrapText="1"/>
    </xf>
    <xf numFmtId="0" fontId="16" fillId="4" borderId="22" xfId="0" applyFont="1" applyFill="1" applyBorder="1" applyAlignment="1">
      <alignment horizontal="center"/>
    </xf>
    <xf numFmtId="0" fontId="1" fillId="9" borderId="7" xfId="0" applyFont="1" applyFill="1" applyBorder="1" applyAlignment="1">
      <alignment horizontal="left" vertical="center" wrapText="1"/>
    </xf>
    <xf numFmtId="0" fontId="30" fillId="9" borderId="2" xfId="0" applyFont="1" applyFill="1" applyBorder="1" applyAlignment="1">
      <alignment horizontal="left" vertical="center" wrapText="1"/>
    </xf>
    <xf numFmtId="0" fontId="30" fillId="9" borderId="3" xfId="0" applyFont="1" applyFill="1" applyBorder="1" applyAlignment="1">
      <alignment horizontal="left" vertical="center" wrapText="1"/>
    </xf>
    <xf numFmtId="0" fontId="30" fillId="9" borderId="4" xfId="0" applyFont="1" applyFill="1" applyBorder="1" applyAlignment="1">
      <alignment horizontal="left" vertical="center" wrapText="1"/>
    </xf>
    <xf numFmtId="0" fontId="21" fillId="9" borderId="5" xfId="0" applyFont="1" applyFill="1" applyBorder="1" applyAlignment="1">
      <alignment horizontal="left" vertical="center" wrapText="1"/>
    </xf>
    <xf numFmtId="0" fontId="21" fillId="9" borderId="1" xfId="0" applyFont="1" applyFill="1" applyBorder="1" applyAlignment="1">
      <alignment horizontal="left" vertical="center" wrapText="1"/>
    </xf>
    <xf numFmtId="0" fontId="21" fillId="9" borderId="6" xfId="0" applyFont="1" applyFill="1" applyBorder="1" applyAlignment="1">
      <alignment horizontal="left" vertical="center" wrapText="1"/>
    </xf>
    <xf numFmtId="0" fontId="36" fillId="9" borderId="5" xfId="0" applyFont="1" applyFill="1" applyBorder="1" applyAlignment="1">
      <alignment horizontal="left" vertical="center" wrapText="1"/>
    </xf>
    <xf numFmtId="0" fontId="11" fillId="9" borderId="5" xfId="0" applyFont="1" applyFill="1" applyBorder="1" applyAlignment="1">
      <alignment horizontal="left" vertical="center" wrapText="1"/>
    </xf>
    <xf numFmtId="0" fontId="11" fillId="9" borderId="1" xfId="0" applyFont="1" applyFill="1" applyBorder="1" applyAlignment="1">
      <alignment horizontal="left" vertical="center" wrapText="1"/>
    </xf>
    <xf numFmtId="0" fontId="11" fillId="9" borderId="6" xfId="0" applyFont="1" applyFill="1" applyBorder="1" applyAlignment="1">
      <alignment horizontal="left" vertical="center" wrapText="1"/>
    </xf>
    <xf numFmtId="0" fontId="32" fillId="9" borderId="5" xfId="0" applyFont="1" applyFill="1" applyBorder="1" applyAlignment="1">
      <alignment horizontal="left" vertical="center" wrapText="1"/>
    </xf>
    <xf numFmtId="0" fontId="11" fillId="7" borderId="16" xfId="0" applyFont="1" applyFill="1" applyBorder="1" applyAlignment="1">
      <alignment horizontal="center"/>
    </xf>
    <xf numFmtId="0" fontId="11" fillId="7" borderId="18" xfId="0" applyFont="1" applyFill="1" applyBorder="1" applyAlignment="1">
      <alignment horizontal="center"/>
    </xf>
    <xf numFmtId="0" fontId="11" fillId="7" borderId="17" xfId="0" applyFont="1" applyFill="1" applyBorder="1" applyAlignment="1">
      <alignment horizontal="center"/>
    </xf>
    <xf numFmtId="0" fontId="39" fillId="9" borderId="5" xfId="0" applyFont="1" applyFill="1" applyBorder="1" applyAlignment="1">
      <alignment horizontal="left" vertical="center" wrapText="1"/>
    </xf>
    <xf numFmtId="0" fontId="14" fillId="9" borderId="5" xfId="0" applyFont="1" applyFill="1" applyBorder="1" applyAlignment="1">
      <alignment horizontal="left" vertical="center" wrapText="1"/>
    </xf>
    <xf numFmtId="0" fontId="14" fillId="9" borderId="1" xfId="0" applyFont="1" applyFill="1" applyBorder="1" applyAlignment="1">
      <alignment horizontal="left" vertical="center" wrapText="1"/>
    </xf>
    <xf numFmtId="0" fontId="14" fillId="9" borderId="6" xfId="0" applyFont="1" applyFill="1" applyBorder="1" applyAlignment="1">
      <alignment horizontal="left" vertical="center" wrapText="1"/>
    </xf>
    <xf numFmtId="0" fontId="45" fillId="9" borderId="5" xfId="0" applyFont="1" applyFill="1" applyBorder="1" applyAlignment="1">
      <alignment horizontal="left" vertical="center" wrapText="1"/>
    </xf>
  </cellXfs>
  <cellStyles count="4">
    <cellStyle name="Comma" xfId="3" builtinId="3"/>
    <cellStyle name="Currency" xfId="1" builtinId="4"/>
    <cellStyle name="Normal" xfId="0" builtinId="0"/>
    <cellStyle name="Percent" xfId="2" builtinId="5"/>
  </cellStyles>
  <dxfs count="2">
    <dxf>
      <fill>
        <patternFill>
          <bgColor rgb="FFFFFF00"/>
        </patternFill>
      </fill>
    </dxf>
    <dxf>
      <fill>
        <patternFill patternType="solid">
          <fgColor theme="0"/>
          <bgColor rgb="FFFFFF00"/>
        </patternFill>
      </fill>
    </dxf>
  </dxfs>
  <tableStyles count="0" defaultTableStyle="TableStyleMedium2" defaultPivotStyle="PivotStyleLight16"/>
  <colors>
    <mruColors>
      <color rgb="FF81D3EB"/>
      <color rgb="FF8B0015"/>
      <color rgb="FF0C234B"/>
      <color rgb="FFAB0520"/>
      <color rgb="FFEF4056"/>
      <color rgb="FFFCA2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200026</xdr:colOff>
      <xdr:row>1</xdr:row>
      <xdr:rowOff>38100</xdr:rowOff>
    </xdr:from>
    <xdr:to>
      <xdr:col>4</xdr:col>
      <xdr:colOff>1943101</xdr:colOff>
      <xdr:row>6</xdr:row>
      <xdr:rowOff>4566</xdr:rowOff>
    </xdr:to>
    <xdr:pic>
      <xdr:nvPicPr>
        <xdr:cNvPr id="6" name="Picture 5">
          <a:extLst>
            <a:ext uri="{FF2B5EF4-FFF2-40B4-BE49-F238E27FC236}">
              <a16:creationId xmlns:a16="http://schemas.microsoft.com/office/drawing/2014/main" id="{EF79F5B1-C051-42E3-B724-363871BAA91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7226" y="228600"/>
          <a:ext cx="4857750" cy="9094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200026</xdr:colOff>
      <xdr:row>1</xdr:row>
      <xdr:rowOff>38100</xdr:rowOff>
    </xdr:from>
    <xdr:to>
      <xdr:col>5</xdr:col>
      <xdr:colOff>742951</xdr:colOff>
      <xdr:row>5</xdr:row>
      <xdr:rowOff>180778</xdr:rowOff>
    </xdr:to>
    <xdr:pic>
      <xdr:nvPicPr>
        <xdr:cNvPr id="2" name="Picture 1">
          <a:extLst>
            <a:ext uri="{FF2B5EF4-FFF2-40B4-BE49-F238E27FC236}">
              <a16:creationId xmlns:a16="http://schemas.microsoft.com/office/drawing/2014/main" id="{8A0BBC14-2959-4ABC-87E9-91C61EA02A5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7226" y="228600"/>
          <a:ext cx="4857750" cy="909441"/>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699D6-FD3C-42F4-802A-078829CB1A59}">
  <dimension ref="B2:H19"/>
  <sheetViews>
    <sheetView topLeftCell="A5" workbookViewId="0">
      <selection activeCell="F5" sqref="F5"/>
    </sheetView>
  </sheetViews>
  <sheetFormatPr defaultColWidth="9" defaultRowHeight="14.45"/>
  <cols>
    <col min="1" max="1" width="2.875" style="9" customWidth="1"/>
    <col min="2" max="2" width="3.125" style="9" customWidth="1"/>
    <col min="3" max="3" width="30.625" style="9" customWidth="1"/>
    <col min="4" max="4" width="10.25" style="9" customWidth="1"/>
    <col min="5" max="8" width="30.625" style="9" customWidth="1"/>
    <col min="9" max="16384" width="9" style="9"/>
  </cols>
  <sheetData>
    <row r="2" spans="2:8">
      <c r="B2" s="323"/>
      <c r="C2" s="323"/>
      <c r="D2" s="323"/>
      <c r="E2" s="323"/>
    </row>
    <row r="3" spans="2:8">
      <c r="B3" s="323"/>
      <c r="C3" s="323"/>
      <c r="D3" s="323"/>
      <c r="E3" s="323"/>
    </row>
    <row r="4" spans="2:8">
      <c r="B4" s="323"/>
      <c r="C4" s="323"/>
      <c r="D4" s="323"/>
      <c r="E4" s="323"/>
    </row>
    <row r="5" spans="2:8">
      <c r="B5" s="323"/>
      <c r="C5" s="323"/>
      <c r="D5" s="323"/>
      <c r="E5" s="323"/>
    </row>
    <row r="6" spans="2:8">
      <c r="B6" s="323"/>
      <c r="C6" s="323"/>
      <c r="D6" s="323"/>
      <c r="E6" s="323"/>
    </row>
    <row r="7" spans="2:8">
      <c r="B7" s="10"/>
      <c r="C7" s="10"/>
      <c r="D7" s="10"/>
      <c r="E7" s="10"/>
    </row>
    <row r="8" spans="2:8" ht="69.95" customHeight="1">
      <c r="B8" s="336" t="s">
        <v>0</v>
      </c>
      <c r="C8" s="337"/>
      <c r="D8" s="337"/>
      <c r="E8" s="337"/>
      <c r="F8" s="337"/>
      <c r="G8" s="337"/>
      <c r="H8" s="337"/>
    </row>
    <row r="9" spans="2:8" ht="15" thickBot="1"/>
    <row r="10" spans="2:8" ht="26.45" thickBot="1">
      <c r="B10" s="324" t="s">
        <v>1</v>
      </c>
      <c r="C10" s="325"/>
      <c r="D10" s="325"/>
      <c r="E10" s="325"/>
      <c r="F10" s="325"/>
      <c r="G10" s="325"/>
      <c r="H10" s="326"/>
    </row>
    <row r="11" spans="2:8" ht="15" thickBot="1">
      <c r="B11" s="75"/>
      <c r="C11" s="76"/>
      <c r="D11" s="76"/>
      <c r="E11" s="76"/>
      <c r="F11" s="76"/>
      <c r="G11" s="76"/>
      <c r="H11" s="77"/>
    </row>
    <row r="12" spans="2:8">
      <c r="B12" s="327" t="s">
        <v>2</v>
      </c>
      <c r="C12" s="328"/>
      <c r="D12" s="328"/>
      <c r="E12" s="328"/>
      <c r="F12" s="328"/>
      <c r="G12" s="328"/>
      <c r="H12" s="329"/>
    </row>
    <row r="13" spans="2:8">
      <c r="B13" s="330"/>
      <c r="C13" s="331"/>
      <c r="D13" s="331"/>
      <c r="E13" s="331"/>
      <c r="F13" s="331"/>
      <c r="G13" s="331"/>
      <c r="H13" s="332"/>
    </row>
    <row r="14" spans="2:8">
      <c r="B14" s="330"/>
      <c r="C14" s="331"/>
      <c r="D14" s="331"/>
      <c r="E14" s="331"/>
      <c r="F14" s="331"/>
      <c r="G14" s="331"/>
      <c r="H14" s="332"/>
    </row>
    <row r="15" spans="2:8">
      <c r="B15" s="330"/>
      <c r="C15" s="331"/>
      <c r="D15" s="331"/>
      <c r="E15" s="331"/>
      <c r="F15" s="331"/>
      <c r="G15" s="331"/>
      <c r="H15" s="332"/>
    </row>
    <row r="16" spans="2:8">
      <c r="B16" s="330"/>
      <c r="C16" s="331"/>
      <c r="D16" s="331"/>
      <c r="E16" s="331"/>
      <c r="F16" s="331"/>
      <c r="G16" s="331"/>
      <c r="H16" s="332"/>
    </row>
    <row r="17" spans="2:8">
      <c r="B17" s="330"/>
      <c r="C17" s="331"/>
      <c r="D17" s="331"/>
      <c r="E17" s="331"/>
      <c r="F17" s="331"/>
      <c r="G17" s="331"/>
      <c r="H17" s="332"/>
    </row>
    <row r="18" spans="2:8">
      <c r="B18" s="330"/>
      <c r="C18" s="331"/>
      <c r="D18" s="331"/>
      <c r="E18" s="331"/>
      <c r="F18" s="331"/>
      <c r="G18" s="331"/>
      <c r="H18" s="332"/>
    </row>
    <row r="19" spans="2:8" ht="150" customHeight="1" thickBot="1">
      <c r="B19" s="333"/>
      <c r="C19" s="334"/>
      <c r="D19" s="334"/>
      <c r="E19" s="334"/>
      <c r="F19" s="334"/>
      <c r="G19" s="334"/>
      <c r="H19" s="335"/>
    </row>
  </sheetData>
  <sheetProtection algorithmName="SHA-512" hashValue="fm9mUDLJjlPiarCxFvPJS3o0myqMUu9pbm9lDUY88KCpHJUdxAszDCEY6z9kd+eKDxetwoS5bzkz+Ftn/qzYaA==" saltValue="NBk9Sz+3Y5xJrGInW8NkYg==" spinCount="100000" sheet="1" objects="1" scenarios="1"/>
  <mergeCells count="4">
    <mergeCell ref="B2:E6"/>
    <mergeCell ref="B10:H10"/>
    <mergeCell ref="B12:H19"/>
    <mergeCell ref="B8:H8"/>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A6004-DF50-4F7E-B2E0-6D94CC260801}">
  <dimension ref="A1:AE72"/>
  <sheetViews>
    <sheetView tabSelected="1" topLeftCell="A27" zoomScale="90" zoomScaleNormal="90" workbookViewId="0">
      <selection activeCell="D39" sqref="D39"/>
    </sheetView>
  </sheetViews>
  <sheetFormatPr defaultColWidth="9" defaultRowHeight="14.45"/>
  <cols>
    <col min="1" max="1" width="3.125" style="1" customWidth="1"/>
    <col min="2" max="2" width="22.875" style="1" bestFit="1" customWidth="1"/>
    <col min="3" max="3" width="26.875" style="1" bestFit="1" customWidth="1"/>
    <col min="4" max="4" width="11.625" style="1" customWidth="1"/>
    <col min="5" max="5" width="19.75" style="1" hidden="1" customWidth="1"/>
    <col min="6" max="6" width="13" style="1" customWidth="1"/>
    <col min="7" max="7" width="18.75" style="1" customWidth="1"/>
    <col min="8" max="8" width="17.625" style="1" bestFit="1" customWidth="1"/>
    <col min="9" max="9" width="14.875" style="94" bestFit="1" customWidth="1"/>
    <col min="10" max="10" width="11.125" style="1" bestFit="1" customWidth="1"/>
    <col min="11" max="11" width="13.625" style="101" bestFit="1" customWidth="1"/>
    <col min="12" max="12" width="18.125" style="1" bestFit="1" customWidth="1"/>
    <col min="13" max="13" width="17.375" style="1" hidden="1" customWidth="1"/>
    <col min="14" max="14" width="13.625" style="1" bestFit="1" customWidth="1"/>
    <col min="15" max="15" width="16.875" style="94" bestFit="1" customWidth="1"/>
    <col min="16" max="16" width="18.125" style="1" bestFit="1" customWidth="1"/>
    <col min="17" max="17" width="16.25" style="1" bestFit="1" customWidth="1"/>
    <col min="18" max="18" width="18.125" style="1" bestFit="1" customWidth="1"/>
    <col min="19" max="19" width="12" style="99" bestFit="1" customWidth="1"/>
    <col min="20" max="20" width="10.875" style="99" customWidth="1"/>
    <col min="21" max="21" width="16.75" style="99" hidden="1" customWidth="1"/>
    <col min="22" max="22" width="30.625" style="53" customWidth="1"/>
    <col min="23" max="23" width="16.875" style="1" bestFit="1" customWidth="1"/>
    <col min="24" max="24" width="18.125" style="1" bestFit="1" customWidth="1"/>
    <col min="25" max="25" width="16.25" style="1" bestFit="1" customWidth="1"/>
    <col min="26" max="26" width="11.25" style="1" bestFit="1" customWidth="1"/>
    <col min="27" max="27" width="9.875" style="1" bestFit="1" customWidth="1"/>
    <col min="28" max="28" width="30.625" style="53" customWidth="1"/>
    <col min="29" max="16384" width="9" style="1"/>
  </cols>
  <sheetData>
    <row r="1" spans="1:23" ht="15" thickBot="1">
      <c r="A1" s="194"/>
      <c r="B1" s="194"/>
      <c r="C1" s="194"/>
      <c r="D1" s="194"/>
      <c r="E1" s="194"/>
      <c r="F1" s="194"/>
      <c r="G1" s="194"/>
      <c r="H1" s="194"/>
      <c r="I1" s="195"/>
      <c r="J1" s="194"/>
      <c r="K1" s="196"/>
      <c r="L1" s="194"/>
      <c r="M1" s="194"/>
      <c r="N1" s="194"/>
      <c r="O1" s="195"/>
      <c r="P1" s="194"/>
      <c r="Q1" s="194"/>
      <c r="R1" s="194"/>
      <c r="S1" s="197"/>
      <c r="T1" s="197"/>
      <c r="U1" s="197"/>
      <c r="V1" s="198"/>
      <c r="W1" s="194"/>
    </row>
    <row r="2" spans="1:23" ht="26.45" thickBot="1">
      <c r="A2" s="194"/>
      <c r="B2" s="364" t="str">
        <f>_xlfn.CONCAT("Campus Sustainability Fund - Annual Grant Funding Request - Personnel Summary for", " ",'Project Information Summary'!C12)</f>
        <v>Campus Sustainability Fund - Annual Grant Funding Request - Personnel Summary for Environmental Learning Experiences for Undergraduate Students</v>
      </c>
      <c r="C2" s="365"/>
      <c r="D2" s="365"/>
      <c r="E2" s="365"/>
      <c r="F2" s="365"/>
      <c r="G2" s="365"/>
      <c r="H2" s="365"/>
      <c r="I2" s="365"/>
      <c r="J2" s="365"/>
      <c r="K2" s="365"/>
      <c r="L2" s="365"/>
      <c r="M2" s="365"/>
      <c r="N2" s="365"/>
      <c r="O2" s="366"/>
      <c r="P2" s="194"/>
      <c r="Q2" s="194"/>
      <c r="R2" s="194"/>
      <c r="S2" s="197"/>
      <c r="T2" s="197"/>
      <c r="U2" s="197"/>
      <c r="V2" s="198"/>
      <c r="W2" s="194"/>
    </row>
    <row r="3" spans="1:23" ht="15" thickBot="1">
      <c r="A3" s="194"/>
      <c r="B3" s="199"/>
      <c r="C3" s="200"/>
      <c r="D3" s="200"/>
      <c r="E3" s="200"/>
      <c r="F3" s="200"/>
      <c r="G3" s="200"/>
      <c r="H3" s="200"/>
      <c r="I3" s="201"/>
      <c r="J3" s="200"/>
      <c r="K3" s="202"/>
      <c r="L3" s="200"/>
      <c r="M3" s="200"/>
      <c r="N3" s="200"/>
      <c r="O3" s="203"/>
      <c r="P3" s="194"/>
      <c r="Q3" s="194"/>
      <c r="R3" s="194"/>
      <c r="S3" s="197"/>
      <c r="T3" s="197"/>
      <c r="U3" s="197"/>
      <c r="V3" s="198"/>
      <c r="W3" s="194"/>
    </row>
    <row r="4" spans="1:23" ht="104.25" customHeight="1">
      <c r="A4" s="194"/>
      <c r="B4" s="371" t="s">
        <v>3</v>
      </c>
      <c r="C4" s="372"/>
      <c r="D4" s="372"/>
      <c r="E4" s="372"/>
      <c r="F4" s="372"/>
      <c r="G4" s="372"/>
      <c r="H4" s="372"/>
      <c r="I4" s="372"/>
      <c r="J4" s="372"/>
      <c r="K4" s="372"/>
      <c r="L4" s="372"/>
      <c r="M4" s="372"/>
      <c r="N4" s="372"/>
      <c r="O4" s="373"/>
      <c r="P4" s="204"/>
      <c r="Q4" s="204"/>
      <c r="R4" s="204"/>
      <c r="S4" s="205"/>
      <c r="T4" s="205"/>
      <c r="U4" s="205"/>
      <c r="V4" s="204"/>
      <c r="W4" s="194"/>
    </row>
    <row r="5" spans="1:23" ht="30" customHeight="1">
      <c r="A5" s="194"/>
      <c r="B5" s="374" t="s">
        <v>4</v>
      </c>
      <c r="C5" s="375"/>
      <c r="D5" s="375"/>
      <c r="E5" s="375"/>
      <c r="F5" s="375"/>
      <c r="G5" s="375"/>
      <c r="H5" s="375"/>
      <c r="I5" s="375"/>
      <c r="J5" s="375"/>
      <c r="K5" s="375"/>
      <c r="L5" s="375"/>
      <c r="M5" s="375"/>
      <c r="N5" s="375"/>
      <c r="O5" s="376"/>
      <c r="P5" s="204"/>
      <c r="Q5" s="204"/>
      <c r="R5" s="204"/>
      <c r="S5" s="205"/>
      <c r="T5" s="205"/>
      <c r="U5" s="205"/>
      <c r="V5" s="204"/>
      <c r="W5" s="194"/>
    </row>
    <row r="6" spans="1:23" ht="43.5" customHeight="1">
      <c r="A6" s="194"/>
      <c r="B6" s="374" t="s">
        <v>5</v>
      </c>
      <c r="C6" s="375"/>
      <c r="D6" s="375"/>
      <c r="E6" s="375"/>
      <c r="F6" s="375"/>
      <c r="G6" s="375"/>
      <c r="H6" s="375"/>
      <c r="I6" s="375"/>
      <c r="J6" s="375"/>
      <c r="K6" s="375"/>
      <c r="L6" s="375"/>
      <c r="M6" s="375"/>
      <c r="N6" s="375"/>
      <c r="O6" s="376"/>
      <c r="P6" s="204"/>
      <c r="Q6" s="204"/>
      <c r="R6" s="204"/>
      <c r="S6" s="205"/>
      <c r="T6" s="205"/>
      <c r="U6" s="205"/>
      <c r="V6" s="204"/>
      <c r="W6" s="194"/>
    </row>
    <row r="7" spans="1:23" ht="34.5" customHeight="1" thickBot="1">
      <c r="A7" s="194"/>
      <c r="B7" s="377" t="s">
        <v>6</v>
      </c>
      <c r="C7" s="378"/>
      <c r="D7" s="378"/>
      <c r="E7" s="378"/>
      <c r="F7" s="378"/>
      <c r="G7" s="378"/>
      <c r="H7" s="378"/>
      <c r="I7" s="378"/>
      <c r="J7" s="378"/>
      <c r="K7" s="378"/>
      <c r="L7" s="378"/>
      <c r="M7" s="378"/>
      <c r="N7" s="378"/>
      <c r="O7" s="379"/>
      <c r="P7" s="204"/>
      <c r="Q7"/>
      <c r="R7"/>
      <c r="S7"/>
      <c r="T7"/>
      <c r="U7"/>
      <c r="V7" s="168"/>
      <c r="W7"/>
    </row>
    <row r="8" spans="1:23" ht="15" thickBot="1">
      <c r="A8" s="209"/>
      <c r="B8" s="210"/>
      <c r="C8" s="211"/>
      <c r="D8" s="211"/>
      <c r="E8" s="211"/>
      <c r="F8" s="211"/>
      <c r="G8" s="211"/>
      <c r="H8" s="211"/>
      <c r="I8" s="212"/>
      <c r="J8" s="211"/>
      <c r="K8" s="213"/>
      <c r="L8" s="211"/>
      <c r="M8" s="211"/>
      <c r="N8" s="211"/>
      <c r="O8" s="212"/>
      <c r="P8" s="211"/>
      <c r="Q8" s="214"/>
      <c r="R8" s="215"/>
      <c r="S8" s="216"/>
      <c r="T8" s="216"/>
      <c r="U8" s="216"/>
      <c r="V8" s="217"/>
      <c r="W8" s="209"/>
    </row>
    <row r="9" spans="1:23" ht="18.600000000000001" thickBot="1">
      <c r="A9" s="209"/>
      <c r="B9" s="341" t="s">
        <v>7</v>
      </c>
      <c r="C9" s="342"/>
      <c r="D9" s="342"/>
      <c r="E9" s="342"/>
      <c r="F9" s="342"/>
      <c r="G9" s="342"/>
      <c r="H9" s="342"/>
      <c r="I9" s="342"/>
      <c r="J9" s="342"/>
      <c r="K9" s="342"/>
      <c r="L9" s="342"/>
      <c r="M9" s="342"/>
      <c r="N9" s="342"/>
      <c r="O9" s="342"/>
      <c r="P9" s="342"/>
      <c r="Q9" s="342"/>
      <c r="R9" s="342"/>
      <c r="S9" s="342"/>
      <c r="T9" s="342"/>
      <c r="U9" s="342"/>
      <c r="V9" s="343"/>
      <c r="W9" s="209"/>
    </row>
    <row r="10" spans="1:23" ht="15" thickBot="1">
      <c r="A10" s="209"/>
      <c r="B10" s="356" t="s">
        <v>8</v>
      </c>
      <c r="C10" s="356" t="s">
        <v>9</v>
      </c>
      <c r="D10" s="338" t="s">
        <v>10</v>
      </c>
      <c r="E10" s="339"/>
      <c r="F10" s="339"/>
      <c r="G10" s="339"/>
      <c r="H10" s="339"/>
      <c r="I10" s="339"/>
      <c r="J10" s="339"/>
      <c r="K10" s="339"/>
      <c r="L10" s="339"/>
      <c r="M10" s="339"/>
      <c r="N10" s="339"/>
      <c r="O10" s="339"/>
      <c r="P10" s="339"/>
      <c r="Q10" s="339"/>
      <c r="R10" s="339"/>
      <c r="S10" s="339"/>
      <c r="T10" s="362"/>
      <c r="U10" s="119"/>
      <c r="V10" s="346" t="s">
        <v>11</v>
      </c>
      <c r="W10" s="209"/>
    </row>
    <row r="11" spans="1:23" ht="15" thickBot="1">
      <c r="A11" s="209"/>
      <c r="B11" s="357"/>
      <c r="C11" s="357"/>
      <c r="D11" s="367" t="str">
        <f>'Additional Info &amp; Definitions'!$D$16</f>
        <v>Fiscal Year 2025</v>
      </c>
      <c r="E11" s="380"/>
      <c r="F11" s="368"/>
      <c r="G11" s="368"/>
      <c r="H11" s="368"/>
      <c r="I11" s="369"/>
      <c r="J11" s="367" t="str">
        <f>'Additional Info &amp; Definitions'!$E$16</f>
        <v>Fiscal Year 2026</v>
      </c>
      <c r="K11" s="368"/>
      <c r="L11" s="368"/>
      <c r="M11" s="368"/>
      <c r="N11" s="368"/>
      <c r="O11" s="369"/>
      <c r="P11" s="367" t="str">
        <f>'Additional Info &amp; Definitions'!$F$16</f>
        <v>Fiscal Year 2027</v>
      </c>
      <c r="Q11" s="368"/>
      <c r="R11" s="368"/>
      <c r="S11" s="368"/>
      <c r="T11" s="369"/>
      <c r="U11" s="127"/>
      <c r="V11" s="347"/>
      <c r="W11" s="209"/>
    </row>
    <row r="12" spans="1:23" ht="15" thickBot="1">
      <c r="A12" s="209"/>
      <c r="B12" s="352"/>
      <c r="C12" s="370"/>
      <c r="D12" s="132" t="s">
        <v>12</v>
      </c>
      <c r="E12" s="133"/>
      <c r="F12" s="121" t="s">
        <v>13</v>
      </c>
      <c r="G12" s="121" t="s">
        <v>14</v>
      </c>
      <c r="H12" s="121" t="s">
        <v>15</v>
      </c>
      <c r="I12" s="134" t="s">
        <v>16</v>
      </c>
      <c r="J12" s="132" t="s">
        <v>12</v>
      </c>
      <c r="K12" s="135" t="s">
        <v>13</v>
      </c>
      <c r="L12" s="121" t="s">
        <v>14</v>
      </c>
      <c r="M12" s="121"/>
      <c r="N12" s="121" t="s">
        <v>15</v>
      </c>
      <c r="O12" s="134" t="s">
        <v>16</v>
      </c>
      <c r="P12" s="132" t="s">
        <v>12</v>
      </c>
      <c r="Q12" s="121" t="s">
        <v>13</v>
      </c>
      <c r="R12" s="121" t="s">
        <v>14</v>
      </c>
      <c r="S12" s="136" t="s">
        <v>15</v>
      </c>
      <c r="T12" s="137" t="s">
        <v>16</v>
      </c>
      <c r="U12" s="128"/>
      <c r="V12" s="218"/>
      <c r="W12" s="209"/>
    </row>
    <row r="13" spans="1:23">
      <c r="A13" s="209"/>
      <c r="B13" s="219" t="s">
        <v>17</v>
      </c>
      <c r="C13" s="220"/>
      <c r="D13" s="221"/>
      <c r="E13" s="222"/>
      <c r="F13" s="223"/>
      <c r="G13" s="223"/>
      <c r="H13" s="224">
        <f>D13*F13*G13</f>
        <v>0</v>
      </c>
      <c r="I13" s="225">
        <f>H13*'Additional Info &amp; Definitions'!$D$17</f>
        <v>0</v>
      </c>
      <c r="J13" s="221"/>
      <c r="K13" s="226"/>
      <c r="L13" s="223"/>
      <c r="M13" s="223"/>
      <c r="N13" s="224">
        <f>J13*K13*L13</f>
        <v>0</v>
      </c>
      <c r="O13" s="225">
        <f>N13*'Additional Info &amp; Definitions'!$E$17</f>
        <v>0</v>
      </c>
      <c r="P13" s="221"/>
      <c r="Q13" s="223"/>
      <c r="R13" s="223"/>
      <c r="S13" s="224">
        <f>P13*Q13*R13</f>
        <v>0</v>
      </c>
      <c r="T13" s="227">
        <f>S13*'Additional Info &amp; Definitions'!$F$17</f>
        <v>0</v>
      </c>
      <c r="U13" s="228"/>
      <c r="V13" s="229"/>
      <c r="W13" s="209"/>
    </row>
    <row r="14" spans="1:23">
      <c r="A14" s="209"/>
      <c r="B14" s="230" t="s">
        <v>18</v>
      </c>
      <c r="C14" s="231"/>
      <c r="D14" s="221"/>
      <c r="E14" s="222"/>
      <c r="F14" s="232"/>
      <c r="G14" s="232"/>
      <c r="H14" s="224">
        <f>D14*F14*G14</f>
        <v>0</v>
      </c>
      <c r="I14" s="225">
        <f>H14*'Additional Info &amp; Definitions'!$D$17</f>
        <v>0</v>
      </c>
      <c r="J14" s="221"/>
      <c r="K14" s="233"/>
      <c r="L14" s="232"/>
      <c r="M14" s="232"/>
      <c r="N14" s="224">
        <f>J14*K14*L14</f>
        <v>0</v>
      </c>
      <c r="O14" s="225">
        <f>N14*'Additional Info &amp; Definitions'!$E$17</f>
        <v>0</v>
      </c>
      <c r="P14" s="221"/>
      <c r="Q14" s="232"/>
      <c r="R14" s="232"/>
      <c r="S14" s="224">
        <f>P14*Q14*R14</f>
        <v>0</v>
      </c>
      <c r="T14" s="227">
        <f>S14*'Additional Info &amp; Definitions'!$F$17</f>
        <v>0</v>
      </c>
      <c r="U14" s="228"/>
      <c r="V14" s="229"/>
      <c r="W14" s="209"/>
    </row>
    <row r="15" spans="1:23">
      <c r="A15" s="209"/>
      <c r="B15" s="230" t="s">
        <v>19</v>
      </c>
      <c r="C15" s="231"/>
      <c r="D15" s="221"/>
      <c r="E15" s="222"/>
      <c r="F15" s="232"/>
      <c r="G15" s="232"/>
      <c r="H15" s="224">
        <f>D15*F15*G15</f>
        <v>0</v>
      </c>
      <c r="I15" s="225">
        <f>H15*'Additional Info &amp; Definitions'!$D$17</f>
        <v>0</v>
      </c>
      <c r="J15" s="221"/>
      <c r="K15" s="233"/>
      <c r="L15" s="232"/>
      <c r="M15" s="232"/>
      <c r="N15" s="224">
        <f>J15*K15*L15</f>
        <v>0</v>
      </c>
      <c r="O15" s="225">
        <f>N15*'Additional Info &amp; Definitions'!$E$17</f>
        <v>0</v>
      </c>
      <c r="P15" s="221"/>
      <c r="Q15" s="232"/>
      <c r="R15" s="232"/>
      <c r="S15" s="224">
        <f>P15*Q15*R15</f>
        <v>0</v>
      </c>
      <c r="T15" s="227">
        <f>S15*'Additional Info &amp; Definitions'!$F$17</f>
        <v>0</v>
      </c>
      <c r="U15" s="228"/>
      <c r="V15" s="229"/>
      <c r="W15" s="209"/>
    </row>
    <row r="16" spans="1:23" ht="15" thickBot="1">
      <c r="A16" s="209"/>
      <c r="B16" s="234" t="s">
        <v>20</v>
      </c>
      <c r="C16" s="235"/>
      <c r="D16" s="236"/>
      <c r="E16" s="237"/>
      <c r="F16" s="238"/>
      <c r="G16" s="238"/>
      <c r="H16" s="239">
        <f>D16*F16*G16</f>
        <v>0</v>
      </c>
      <c r="I16" s="240">
        <f>H16*'Additional Info &amp; Definitions'!$D$17</f>
        <v>0</v>
      </c>
      <c r="J16" s="236"/>
      <c r="K16" s="241"/>
      <c r="L16" s="238"/>
      <c r="M16" s="238"/>
      <c r="N16" s="239">
        <f>J16*K16*L16</f>
        <v>0</v>
      </c>
      <c r="O16" s="225">
        <f>N16*'Additional Info &amp; Definitions'!$E$17</f>
        <v>0</v>
      </c>
      <c r="P16" s="236"/>
      <c r="Q16" s="238"/>
      <c r="R16" s="238"/>
      <c r="S16" s="239">
        <f>P16*Q16*R16</f>
        <v>0</v>
      </c>
      <c r="T16" s="227">
        <f>S16*'Additional Info &amp; Definitions'!$F$17</f>
        <v>0</v>
      </c>
      <c r="U16" s="242"/>
      <c r="V16" s="243"/>
      <c r="W16" s="209"/>
    </row>
    <row r="17" spans="1:28" ht="15" thickBot="1">
      <c r="A17" s="209"/>
      <c r="B17" s="210"/>
      <c r="C17" s="211"/>
      <c r="D17" s="244"/>
      <c r="E17" s="244"/>
      <c r="F17" s="244"/>
      <c r="G17" s="244"/>
      <c r="H17" s="244"/>
      <c r="I17" s="245"/>
      <c r="J17" s="211"/>
      <c r="K17" s="213"/>
      <c r="L17" s="211"/>
      <c r="M17" s="211"/>
      <c r="N17" s="211"/>
      <c r="O17" s="212"/>
      <c r="P17" s="211"/>
      <c r="Q17" s="214"/>
      <c r="R17" s="215"/>
      <c r="S17" s="216"/>
      <c r="T17" s="216"/>
      <c r="U17" s="216"/>
      <c r="V17" s="217"/>
      <c r="W17" s="209"/>
      <c r="X17" s="194"/>
      <c r="Y17" s="194"/>
      <c r="Z17" s="194"/>
      <c r="AA17" s="194"/>
      <c r="AB17" s="198"/>
    </row>
    <row r="18" spans="1:28" s="8" customFormat="1" ht="15" thickBot="1">
      <c r="A18" s="209"/>
      <c r="B18" s="354" t="s">
        <v>21</v>
      </c>
      <c r="C18" s="355"/>
      <c r="D18" s="2"/>
      <c r="E18" s="2"/>
      <c r="F18" s="2"/>
      <c r="G18" s="4" t="str">
        <f>_xlfn.CONCAT('Additional Info &amp; Definitions'!D16," ","Total")</f>
        <v>Fiscal Year 2025 Total</v>
      </c>
      <c r="H18" s="5">
        <f>SUM(H13:H16)</f>
        <v>0</v>
      </c>
      <c r="I18" s="95">
        <f>SUM(I13:I16)</f>
        <v>0</v>
      </c>
      <c r="J18" s="3"/>
      <c r="K18" s="102"/>
      <c r="L18" s="4" t="str">
        <f>_xlfn.CONCAT('Additional Info &amp; Definitions'!E16," ","Total")</f>
        <v>Fiscal Year 2026 Total</v>
      </c>
      <c r="M18" s="126"/>
      <c r="N18" s="7">
        <f>SUM(N13:N16)</f>
        <v>0</v>
      </c>
      <c r="O18" s="246">
        <f>SUM(O13:O16)</f>
        <v>0</v>
      </c>
      <c r="P18" s="247"/>
      <c r="Q18" s="248"/>
      <c r="R18" s="4" t="str">
        <f>_xlfn.CONCAT('Additional Info &amp; Definitions'!F16," ","Total")</f>
        <v>Fiscal Year 2027 Total</v>
      </c>
      <c r="S18" s="5">
        <f>SUM(S13:S16)</f>
        <v>0</v>
      </c>
      <c r="T18" s="6">
        <f>SUM(T13:T16)</f>
        <v>0</v>
      </c>
      <c r="U18" s="129"/>
      <c r="V18" s="249"/>
      <c r="W18" s="209"/>
      <c r="X18" s="209"/>
      <c r="Y18" s="209"/>
      <c r="Z18" s="209"/>
      <c r="AA18" s="209"/>
      <c r="AB18" s="250"/>
    </row>
    <row r="19" spans="1:28" s="8" customFormat="1" ht="15" thickBot="1">
      <c r="A19" s="209"/>
      <c r="B19" s="251"/>
      <c r="C19" s="252"/>
      <c r="D19" s="252"/>
      <c r="E19" s="252"/>
      <c r="F19" s="252"/>
      <c r="G19" s="252"/>
      <c r="H19" s="252"/>
      <c r="I19" s="253"/>
      <c r="J19" s="252"/>
      <c r="K19" s="254"/>
      <c r="L19" s="252"/>
      <c r="M19" s="252"/>
      <c r="N19" s="252"/>
      <c r="O19" s="253"/>
      <c r="P19" s="252"/>
      <c r="Q19" s="255"/>
      <c r="R19" s="256"/>
      <c r="S19" s="257"/>
      <c r="T19" s="257"/>
      <c r="U19" s="257"/>
      <c r="V19" s="258"/>
      <c r="W19" s="209"/>
      <c r="X19" s="209"/>
      <c r="Y19" s="209"/>
      <c r="Z19" s="209"/>
      <c r="AA19" s="209"/>
      <c r="AB19" s="250"/>
    </row>
    <row r="20" spans="1:28" ht="15" thickBot="1">
      <c r="A20" s="194"/>
      <c r="B20" s="78"/>
      <c r="C20" s="79"/>
      <c r="D20" s="79"/>
      <c r="E20" s="79"/>
      <c r="F20" s="79"/>
      <c r="G20" s="79"/>
      <c r="H20" s="79"/>
      <c r="I20" s="96"/>
      <c r="J20" s="259"/>
      <c r="K20" s="260"/>
      <c r="L20" s="259"/>
      <c r="M20" s="259"/>
      <c r="N20" s="259"/>
      <c r="O20" s="261"/>
      <c r="P20" s="259"/>
      <c r="Q20" s="262"/>
      <c r="R20" s="263"/>
      <c r="S20" s="264"/>
      <c r="T20" s="264"/>
      <c r="U20" s="264"/>
      <c r="V20" s="265"/>
      <c r="W20" s="194"/>
      <c r="X20" s="194"/>
      <c r="Y20" s="194"/>
      <c r="Z20" s="194"/>
      <c r="AA20" s="194"/>
      <c r="AB20" s="198"/>
    </row>
    <row r="21" spans="1:28" ht="18.600000000000001" thickBot="1">
      <c r="A21" s="209"/>
      <c r="B21" s="341" t="s">
        <v>22</v>
      </c>
      <c r="C21" s="342"/>
      <c r="D21" s="342"/>
      <c r="E21" s="342"/>
      <c r="F21" s="342"/>
      <c r="G21" s="342"/>
      <c r="H21" s="342"/>
      <c r="I21" s="342"/>
      <c r="J21" s="342"/>
      <c r="K21" s="342"/>
      <c r="L21" s="342"/>
      <c r="M21" s="342"/>
      <c r="N21" s="342"/>
      <c r="O21" s="342"/>
      <c r="P21" s="342"/>
      <c r="Q21" s="342"/>
      <c r="R21" s="342"/>
      <c r="S21" s="342"/>
      <c r="T21" s="342"/>
      <c r="U21" s="342"/>
      <c r="V21" s="343"/>
      <c r="W21" s="209"/>
      <c r="X21" s="194"/>
      <c r="Y21" s="194"/>
      <c r="Z21" s="194"/>
      <c r="AA21" s="194"/>
      <c r="AB21" s="198"/>
    </row>
    <row r="22" spans="1:28" ht="15" thickBot="1">
      <c r="A22" s="209"/>
      <c r="B22" s="344" t="s">
        <v>8</v>
      </c>
      <c r="C22" s="344" t="s">
        <v>9</v>
      </c>
      <c r="D22" s="338" t="s">
        <v>10</v>
      </c>
      <c r="E22" s="339"/>
      <c r="F22" s="339"/>
      <c r="G22" s="339"/>
      <c r="H22" s="339"/>
      <c r="I22" s="339"/>
      <c r="J22" s="339"/>
      <c r="K22" s="339"/>
      <c r="L22" s="339"/>
      <c r="M22" s="339"/>
      <c r="N22" s="339"/>
      <c r="O22" s="339"/>
      <c r="P22" s="339"/>
      <c r="Q22" s="339"/>
      <c r="R22" s="339"/>
      <c r="S22" s="339"/>
      <c r="T22" s="340"/>
      <c r="U22" s="120"/>
      <c r="V22" s="346" t="s">
        <v>11</v>
      </c>
      <c r="W22" s="209"/>
      <c r="X22" s="194"/>
      <c r="Y22" s="194"/>
      <c r="Z22" s="194"/>
      <c r="AA22" s="194"/>
      <c r="AB22" s="198"/>
    </row>
    <row r="23" spans="1:28" ht="15" thickBot="1">
      <c r="A23" s="209"/>
      <c r="B23" s="345"/>
      <c r="C23" s="345"/>
      <c r="D23" s="338" t="str">
        <f>'Additional Info &amp; Definitions'!$D$16</f>
        <v>Fiscal Year 2025</v>
      </c>
      <c r="E23" s="339"/>
      <c r="F23" s="339"/>
      <c r="G23" s="339"/>
      <c r="H23" s="339"/>
      <c r="I23" s="340"/>
      <c r="J23" s="338" t="str">
        <f>'Additional Info &amp; Definitions'!$E$16</f>
        <v>Fiscal Year 2026</v>
      </c>
      <c r="K23" s="339"/>
      <c r="L23" s="339"/>
      <c r="M23" s="339"/>
      <c r="N23" s="339"/>
      <c r="O23" s="340"/>
      <c r="P23" s="338" t="str">
        <f>'Additional Info &amp; Definitions'!$F$16</f>
        <v>Fiscal Year 2027</v>
      </c>
      <c r="Q23" s="339"/>
      <c r="R23" s="339"/>
      <c r="S23" s="339"/>
      <c r="T23" s="340"/>
      <c r="U23" s="127"/>
      <c r="V23" s="347"/>
      <c r="W23" s="209"/>
      <c r="X23" s="194"/>
      <c r="Y23" s="194"/>
      <c r="Z23" s="194"/>
      <c r="AA23" s="194"/>
      <c r="AB23" s="198"/>
    </row>
    <row r="24" spans="1:28" ht="15" thickBot="1">
      <c r="A24" s="209"/>
      <c r="B24" s="350"/>
      <c r="C24" s="351"/>
      <c r="D24" s="132" t="s">
        <v>12</v>
      </c>
      <c r="E24" s="133"/>
      <c r="F24" s="121" t="s">
        <v>13</v>
      </c>
      <c r="G24" s="121" t="s">
        <v>14</v>
      </c>
      <c r="H24" s="121" t="s">
        <v>15</v>
      </c>
      <c r="I24" s="134" t="s">
        <v>16</v>
      </c>
      <c r="J24" s="132" t="s">
        <v>12</v>
      </c>
      <c r="K24" s="135" t="s">
        <v>13</v>
      </c>
      <c r="L24" s="121" t="s">
        <v>14</v>
      </c>
      <c r="M24" s="121"/>
      <c r="N24" s="121" t="s">
        <v>15</v>
      </c>
      <c r="O24" s="134" t="s">
        <v>16</v>
      </c>
      <c r="P24" s="132" t="s">
        <v>12</v>
      </c>
      <c r="Q24" s="121" t="s">
        <v>13</v>
      </c>
      <c r="R24" s="121" t="s">
        <v>14</v>
      </c>
      <c r="S24" s="136" t="s">
        <v>15</v>
      </c>
      <c r="T24" s="137" t="s">
        <v>16</v>
      </c>
      <c r="U24" s="128"/>
      <c r="V24" s="218"/>
      <c r="W24" s="209"/>
      <c r="X24" s="194"/>
      <c r="Y24" s="194"/>
      <c r="Z24" s="194"/>
      <c r="AA24" s="194"/>
      <c r="AB24" s="198"/>
    </row>
    <row r="25" spans="1:28">
      <c r="A25" s="209"/>
      <c r="B25" s="219" t="s">
        <v>17</v>
      </c>
      <c r="C25" s="220"/>
      <c r="D25" s="266"/>
      <c r="E25" s="267"/>
      <c r="F25" s="223"/>
      <c r="G25" s="223"/>
      <c r="H25" s="268">
        <f>D25*F25*G25</f>
        <v>0</v>
      </c>
      <c r="I25" s="269">
        <f>H25*'Additional Info &amp; Definitions'!$D$18</f>
        <v>0</v>
      </c>
      <c r="J25" s="266"/>
      <c r="K25" s="270"/>
      <c r="L25" s="271"/>
      <c r="M25" s="272"/>
      <c r="N25" s="268">
        <f>J25*K25*L25</f>
        <v>0</v>
      </c>
      <c r="O25" s="269">
        <f>N25*'Additional Info &amp; Definitions'!$E$18</f>
        <v>0</v>
      </c>
      <c r="P25" s="266"/>
      <c r="Q25" s="273"/>
      <c r="R25" s="223"/>
      <c r="S25" s="268">
        <f>P25*Q25*R25</f>
        <v>0</v>
      </c>
      <c r="T25" s="274">
        <f>S25*'Additional Info &amp; Definitions'!$F$18</f>
        <v>0</v>
      </c>
      <c r="U25" s="274"/>
      <c r="V25" s="229"/>
      <c r="W25" s="209"/>
      <c r="X25" s="194"/>
      <c r="Y25" s="194"/>
      <c r="Z25" s="194"/>
      <c r="AA25" s="194"/>
      <c r="AB25" s="198"/>
    </row>
    <row r="26" spans="1:28">
      <c r="A26" s="209"/>
      <c r="B26" s="230" t="s">
        <v>18</v>
      </c>
      <c r="C26" s="231"/>
      <c r="D26" s="266"/>
      <c r="E26" s="267"/>
      <c r="F26" s="232"/>
      <c r="G26" s="232"/>
      <c r="H26" s="268">
        <f>D26*F26*G26</f>
        <v>0</v>
      </c>
      <c r="I26" s="269">
        <f>H26*'Additional Info &amp; Definitions'!$D$18</f>
        <v>0</v>
      </c>
      <c r="J26" s="266"/>
      <c r="K26" s="275"/>
      <c r="L26" s="276"/>
      <c r="M26" s="272"/>
      <c r="N26" s="268">
        <f t="shared" ref="N26:N28" si="0">J26*K26*L26</f>
        <v>0</v>
      </c>
      <c r="O26" s="269">
        <f>N26*'Additional Info &amp; Definitions'!$E$18</f>
        <v>0</v>
      </c>
      <c r="P26" s="266"/>
      <c r="Q26" s="277"/>
      <c r="R26" s="232"/>
      <c r="S26" s="268">
        <f t="shared" ref="S26:S28" si="1">P26*Q26*R26</f>
        <v>0</v>
      </c>
      <c r="T26" s="274">
        <f>S26*'Additional Info &amp; Definitions'!$F$18</f>
        <v>0</v>
      </c>
      <c r="U26" s="274"/>
      <c r="V26" s="229"/>
      <c r="W26" s="209"/>
      <c r="X26" s="194"/>
      <c r="Y26" s="194"/>
      <c r="Z26" s="194"/>
      <c r="AA26" s="194"/>
      <c r="AB26" s="198"/>
    </row>
    <row r="27" spans="1:28">
      <c r="A27" s="209"/>
      <c r="B27" s="230" t="s">
        <v>19</v>
      </c>
      <c r="C27" s="231"/>
      <c r="D27" s="266"/>
      <c r="E27" s="267"/>
      <c r="F27" s="232"/>
      <c r="G27" s="232"/>
      <c r="H27" s="268">
        <f>D27*F27*G27</f>
        <v>0</v>
      </c>
      <c r="I27" s="269">
        <f>H27*'Additional Info &amp; Definitions'!$D$18</f>
        <v>0</v>
      </c>
      <c r="J27" s="266"/>
      <c r="K27" s="275"/>
      <c r="L27" s="276"/>
      <c r="M27" s="272"/>
      <c r="N27" s="268">
        <f t="shared" si="0"/>
        <v>0</v>
      </c>
      <c r="O27" s="269">
        <f>N27*'Additional Info &amp; Definitions'!$E$18</f>
        <v>0</v>
      </c>
      <c r="P27" s="266"/>
      <c r="Q27" s="277"/>
      <c r="R27" s="232"/>
      <c r="S27" s="268">
        <f t="shared" si="1"/>
        <v>0</v>
      </c>
      <c r="T27" s="274">
        <f>S27*'Additional Info &amp; Definitions'!$F$18</f>
        <v>0</v>
      </c>
      <c r="U27" s="274"/>
      <c r="V27" s="229"/>
      <c r="W27" s="209"/>
      <c r="X27" s="194"/>
      <c r="Y27" s="194"/>
      <c r="Z27" s="194"/>
      <c r="AA27" s="194"/>
      <c r="AB27" s="198"/>
    </row>
    <row r="28" spans="1:28" ht="15" thickBot="1">
      <c r="A28" s="209"/>
      <c r="B28" s="234" t="s">
        <v>20</v>
      </c>
      <c r="C28" s="235"/>
      <c r="D28" s="266"/>
      <c r="E28" s="278"/>
      <c r="F28" s="238"/>
      <c r="G28" s="238"/>
      <c r="H28" s="279">
        <f>D28*F28*G28</f>
        <v>0</v>
      </c>
      <c r="I28" s="269">
        <f>H28*'Additional Info &amp; Definitions'!$D$18</f>
        <v>0</v>
      </c>
      <c r="J28" s="266"/>
      <c r="K28" s="280"/>
      <c r="L28" s="281"/>
      <c r="M28" s="282"/>
      <c r="N28" s="279">
        <f t="shared" si="0"/>
        <v>0</v>
      </c>
      <c r="O28" s="269">
        <f>N28*'Additional Info &amp; Definitions'!$E$18</f>
        <v>0</v>
      </c>
      <c r="P28" s="266"/>
      <c r="Q28" s="283"/>
      <c r="R28" s="238"/>
      <c r="S28" s="279">
        <f t="shared" si="1"/>
        <v>0</v>
      </c>
      <c r="T28" s="274">
        <f>S28*'Additional Info &amp; Definitions'!$F$18</f>
        <v>0</v>
      </c>
      <c r="U28" s="274"/>
      <c r="V28" s="243"/>
      <c r="W28" s="209"/>
      <c r="X28" s="194"/>
      <c r="Y28" s="194"/>
      <c r="Z28" s="194"/>
      <c r="AA28" s="194"/>
      <c r="AB28" s="198"/>
    </row>
    <row r="29" spans="1:28" ht="15" thickBot="1">
      <c r="A29" s="209"/>
      <c r="B29" s="210"/>
      <c r="C29" s="211"/>
      <c r="D29" s="211"/>
      <c r="E29" s="211"/>
      <c r="F29" s="211"/>
      <c r="G29" s="211"/>
      <c r="H29" s="211"/>
      <c r="I29" s="212"/>
      <c r="J29" s="211"/>
      <c r="K29" s="213"/>
      <c r="L29" s="211"/>
      <c r="M29" s="211"/>
      <c r="N29" s="211"/>
      <c r="O29" s="212"/>
      <c r="P29" s="211"/>
      <c r="Q29" s="214"/>
      <c r="R29" s="215"/>
      <c r="S29" s="216"/>
      <c r="T29" s="216"/>
      <c r="U29" s="216"/>
      <c r="V29" s="217"/>
      <c r="W29" s="209"/>
      <c r="X29" s="194"/>
      <c r="Y29" s="194"/>
      <c r="Z29" s="194"/>
      <c r="AA29" s="194"/>
      <c r="AB29" s="198"/>
    </row>
    <row r="30" spans="1:28" s="8" customFormat="1" ht="15" thickBot="1">
      <c r="A30" s="209"/>
      <c r="B30" s="348" t="s">
        <v>21</v>
      </c>
      <c r="C30" s="349"/>
      <c r="D30" s="2"/>
      <c r="E30" s="2"/>
      <c r="F30" s="2"/>
      <c r="G30" s="4" t="str">
        <f>_xlfn.CONCAT('Additional Info &amp; Definitions'!D16," ","Total")</f>
        <v>Fiscal Year 2025 Total</v>
      </c>
      <c r="H30" s="5">
        <f>SUM(H25:H28)</f>
        <v>0</v>
      </c>
      <c r="I30" s="95">
        <f>SUM(I25:I28)</f>
        <v>0</v>
      </c>
      <c r="J30" s="3"/>
      <c r="K30" s="102"/>
      <c r="L30" s="4" t="str">
        <f>_xlfn.CONCAT('Additional Info &amp; Definitions'!E16," ","Total")</f>
        <v>Fiscal Year 2026 Total</v>
      </c>
      <c r="M30" s="126"/>
      <c r="N30" s="7">
        <f>SUM(N25:N28)</f>
        <v>0</v>
      </c>
      <c r="O30" s="246">
        <f t="shared" ref="O30" si="2">SUM(O25:O28)</f>
        <v>0</v>
      </c>
      <c r="P30" s="247"/>
      <c r="Q30" s="248"/>
      <c r="R30" s="4" t="str">
        <f>_xlfn.CONCAT('Additional Info &amp; Definitions'!F16," ","Total")</f>
        <v>Fiscal Year 2027 Total</v>
      </c>
      <c r="S30" s="5">
        <f>SUM(S25:S28)</f>
        <v>0</v>
      </c>
      <c r="T30" s="6">
        <f>SUM(T25:T28)</f>
        <v>0</v>
      </c>
      <c r="U30" s="129"/>
      <c r="V30" s="249"/>
      <c r="W30" s="209"/>
      <c r="X30" s="209"/>
      <c r="Y30" s="209"/>
      <c r="Z30" s="209"/>
      <c r="AA30" s="209"/>
      <c r="AB30" s="250"/>
    </row>
    <row r="31" spans="1:28" s="8" customFormat="1" ht="15" thickBot="1">
      <c r="A31" s="209"/>
      <c r="B31" s="251"/>
      <c r="C31" s="252"/>
      <c r="D31" s="252"/>
      <c r="E31" s="252"/>
      <c r="F31" s="252"/>
      <c r="G31" s="252"/>
      <c r="H31" s="252"/>
      <c r="I31" s="253"/>
      <c r="J31" s="252"/>
      <c r="K31" s="254"/>
      <c r="L31" s="252"/>
      <c r="M31" s="252"/>
      <c r="N31" s="252"/>
      <c r="O31" s="253"/>
      <c r="P31" s="252"/>
      <c r="Q31" s="255"/>
      <c r="R31" s="256"/>
      <c r="S31" s="257"/>
      <c r="T31" s="257"/>
      <c r="U31" s="257"/>
      <c r="V31" s="258"/>
      <c r="W31" s="209"/>
      <c r="X31" s="209"/>
      <c r="Y31" s="209"/>
      <c r="Z31" s="209"/>
      <c r="AA31" s="209"/>
      <c r="AB31" s="250"/>
    </row>
    <row r="32" spans="1:28" s="8" customFormat="1" ht="15" thickBot="1">
      <c r="A32" s="209"/>
      <c r="B32" s="284"/>
      <c r="C32" s="285"/>
      <c r="D32" s="285"/>
      <c r="E32" s="285"/>
      <c r="F32" s="285"/>
      <c r="G32" s="285"/>
      <c r="H32" s="285"/>
      <c r="I32" s="286"/>
      <c r="J32" s="285"/>
      <c r="K32" s="287"/>
      <c r="L32" s="285"/>
      <c r="M32" s="285"/>
      <c r="N32" s="285"/>
      <c r="O32" s="286"/>
      <c r="P32" s="285"/>
      <c r="Q32" s="262"/>
      <c r="R32" s="263"/>
      <c r="S32" s="264"/>
      <c r="T32" s="264"/>
      <c r="U32" s="264"/>
      <c r="V32" s="265"/>
      <c r="W32" s="209"/>
      <c r="X32" s="209"/>
      <c r="Y32" s="209"/>
      <c r="Z32" s="209"/>
      <c r="AA32" s="209"/>
      <c r="AB32" s="250"/>
    </row>
    <row r="33" spans="1:28" ht="18.600000000000001" thickBot="1">
      <c r="A33" s="209"/>
      <c r="B33" s="341" t="s">
        <v>23</v>
      </c>
      <c r="C33" s="342"/>
      <c r="D33" s="342"/>
      <c r="E33" s="342"/>
      <c r="F33" s="342"/>
      <c r="G33" s="342"/>
      <c r="H33" s="342"/>
      <c r="I33" s="342"/>
      <c r="J33" s="342"/>
      <c r="K33" s="342"/>
      <c r="L33" s="342"/>
      <c r="M33" s="342"/>
      <c r="N33" s="342"/>
      <c r="O33" s="342"/>
      <c r="P33" s="342"/>
      <c r="Q33" s="342"/>
      <c r="R33" s="342"/>
      <c r="S33" s="342"/>
      <c r="T33" s="342"/>
      <c r="U33" s="342"/>
      <c r="V33" s="343"/>
      <c r="W33" s="209"/>
      <c r="X33" s="194"/>
      <c r="Y33" s="194"/>
      <c r="Z33" s="194"/>
      <c r="AA33" s="194"/>
      <c r="AB33" s="198"/>
    </row>
    <row r="34" spans="1:28" ht="15" thickBot="1">
      <c r="A34" s="209"/>
      <c r="B34" s="344" t="s">
        <v>8</v>
      </c>
      <c r="C34" s="344" t="s">
        <v>9</v>
      </c>
      <c r="D34" s="338" t="s">
        <v>10</v>
      </c>
      <c r="E34" s="339"/>
      <c r="F34" s="339"/>
      <c r="G34" s="339"/>
      <c r="H34" s="339"/>
      <c r="I34" s="339"/>
      <c r="J34" s="339"/>
      <c r="K34" s="339"/>
      <c r="L34" s="339"/>
      <c r="M34" s="339"/>
      <c r="N34" s="339"/>
      <c r="O34" s="339"/>
      <c r="P34" s="339"/>
      <c r="Q34" s="339"/>
      <c r="R34" s="339"/>
      <c r="S34" s="339"/>
      <c r="T34" s="340"/>
      <c r="U34" s="120"/>
      <c r="V34" s="346" t="s">
        <v>11</v>
      </c>
      <c r="W34" s="209"/>
      <c r="X34" s="194"/>
      <c r="Y34" s="194"/>
      <c r="Z34" s="194"/>
      <c r="AA34" s="194"/>
      <c r="AB34" s="198"/>
    </row>
    <row r="35" spans="1:28" ht="15" thickBot="1">
      <c r="A35" s="209"/>
      <c r="B35" s="345"/>
      <c r="C35" s="345"/>
      <c r="D35" s="338" t="str">
        <f>'Additional Info &amp; Definitions'!$D$16</f>
        <v>Fiscal Year 2025</v>
      </c>
      <c r="E35" s="339"/>
      <c r="F35" s="339"/>
      <c r="G35" s="339"/>
      <c r="H35" s="339"/>
      <c r="I35" s="340"/>
      <c r="J35" s="338" t="str">
        <f>'Additional Info &amp; Definitions'!$E$16</f>
        <v>Fiscal Year 2026</v>
      </c>
      <c r="K35" s="339"/>
      <c r="L35" s="339"/>
      <c r="M35" s="339"/>
      <c r="N35" s="339"/>
      <c r="O35" s="340"/>
      <c r="P35" s="338" t="str">
        <f>'Additional Info &amp; Definitions'!$F$16</f>
        <v>Fiscal Year 2027</v>
      </c>
      <c r="Q35" s="339"/>
      <c r="R35" s="339"/>
      <c r="S35" s="339"/>
      <c r="T35" s="340"/>
      <c r="U35" s="127"/>
      <c r="V35" s="347"/>
      <c r="W35" s="209"/>
      <c r="X35" s="194"/>
      <c r="Y35" s="194"/>
      <c r="Z35" s="194"/>
      <c r="AA35" s="194"/>
      <c r="AB35" s="198"/>
    </row>
    <row r="36" spans="1:28" ht="15" thickBot="1">
      <c r="A36" s="209"/>
      <c r="B36" s="350"/>
      <c r="C36" s="351"/>
      <c r="D36" s="132" t="s">
        <v>12</v>
      </c>
      <c r="E36" s="133"/>
      <c r="F36" s="121" t="s">
        <v>13</v>
      </c>
      <c r="G36" s="121" t="s">
        <v>14</v>
      </c>
      <c r="H36" s="138" t="s">
        <v>15</v>
      </c>
      <c r="I36" s="139" t="s">
        <v>16</v>
      </c>
      <c r="J36" s="132" t="s">
        <v>12</v>
      </c>
      <c r="K36" s="135" t="s">
        <v>13</v>
      </c>
      <c r="L36" s="121" t="s">
        <v>14</v>
      </c>
      <c r="M36" s="138"/>
      <c r="N36" s="138" t="s">
        <v>15</v>
      </c>
      <c r="O36" s="139" t="s">
        <v>16</v>
      </c>
      <c r="P36" s="132" t="s">
        <v>12</v>
      </c>
      <c r="Q36" s="121" t="s">
        <v>13</v>
      </c>
      <c r="R36" s="121" t="s">
        <v>14</v>
      </c>
      <c r="S36" s="140" t="s">
        <v>15</v>
      </c>
      <c r="T36" s="141" t="s">
        <v>16</v>
      </c>
      <c r="U36" s="130"/>
      <c r="V36" s="218"/>
      <c r="W36" s="209"/>
      <c r="X36" s="194"/>
      <c r="Y36" s="194"/>
      <c r="Z36" s="194"/>
      <c r="AA36" s="194"/>
      <c r="AB36" s="198"/>
    </row>
    <row r="37" spans="1:28">
      <c r="A37" s="209"/>
      <c r="B37" s="219" t="s">
        <v>24</v>
      </c>
      <c r="C37" s="220" t="s">
        <v>25</v>
      </c>
      <c r="D37" s="266">
        <v>16</v>
      </c>
      <c r="E37" s="267"/>
      <c r="F37" s="223">
        <v>20</v>
      </c>
      <c r="G37" s="288">
        <v>30</v>
      </c>
      <c r="H37" s="224">
        <f t="shared" ref="H37:H46" si="3">D37*F37*G37</f>
        <v>9600</v>
      </c>
      <c r="I37" s="225">
        <f>H37*'Additional Info &amp; Definitions'!$D$19</f>
        <v>192</v>
      </c>
      <c r="J37" s="266"/>
      <c r="K37" s="226"/>
      <c r="L37" s="288"/>
      <c r="M37" s="288"/>
      <c r="N37" s="224">
        <f t="shared" ref="N37:N46" si="4">J37*K37*L37</f>
        <v>0</v>
      </c>
      <c r="O37" s="225">
        <f>N37*'Additional Info &amp; Definitions'!$E$19</f>
        <v>0</v>
      </c>
      <c r="P37" s="266"/>
      <c r="Q37" s="223"/>
      <c r="R37" s="288"/>
      <c r="S37" s="224">
        <f t="shared" ref="S37:S46" si="5">P37*Q37*R37</f>
        <v>0</v>
      </c>
      <c r="T37" s="227">
        <f>S37*'Additional Info &amp; Definitions'!$F$19</f>
        <v>0</v>
      </c>
      <c r="U37" s="228"/>
      <c r="V37" s="229"/>
      <c r="W37" s="209"/>
      <c r="X37" s="194"/>
      <c r="Y37" s="194"/>
      <c r="Z37" s="194"/>
      <c r="AA37" s="194"/>
      <c r="AB37" s="198"/>
    </row>
    <row r="38" spans="1:28">
      <c r="A38" s="209"/>
      <c r="B38" s="230" t="s">
        <v>26</v>
      </c>
      <c r="C38" s="289" t="s">
        <v>25</v>
      </c>
      <c r="D38" s="266">
        <v>16</v>
      </c>
      <c r="E38" s="267"/>
      <c r="F38" s="223">
        <v>20</v>
      </c>
      <c r="G38" s="288">
        <v>30</v>
      </c>
      <c r="H38" s="224">
        <f t="shared" si="3"/>
        <v>9600</v>
      </c>
      <c r="I38" s="225">
        <f>H38*'Additional Info &amp; Definitions'!$D$19</f>
        <v>192</v>
      </c>
      <c r="J38" s="266"/>
      <c r="K38" s="226"/>
      <c r="L38" s="288"/>
      <c r="M38" s="288"/>
      <c r="N38" s="224">
        <f t="shared" si="4"/>
        <v>0</v>
      </c>
      <c r="O38" s="225">
        <f>N38*'Additional Info &amp; Definitions'!$E$19</f>
        <v>0</v>
      </c>
      <c r="P38" s="266"/>
      <c r="Q38" s="223"/>
      <c r="R38" s="288"/>
      <c r="S38" s="224">
        <f t="shared" si="5"/>
        <v>0</v>
      </c>
      <c r="T38" s="227">
        <f>S38*'Additional Info &amp; Definitions'!$F$19</f>
        <v>0</v>
      </c>
      <c r="U38" s="228"/>
      <c r="V38" s="229"/>
      <c r="W38" s="209"/>
      <c r="X38" s="194"/>
      <c r="Y38" s="194"/>
      <c r="Z38" s="194"/>
      <c r="AA38" s="194"/>
      <c r="AB38" s="198"/>
    </row>
    <row r="39" spans="1:28">
      <c r="A39" s="209"/>
      <c r="B39" s="230" t="s">
        <v>27</v>
      </c>
      <c r="C39" s="289"/>
      <c r="D39" s="266"/>
      <c r="E39" s="267"/>
      <c r="F39" s="223"/>
      <c r="G39" s="288"/>
      <c r="H39" s="224">
        <f t="shared" si="3"/>
        <v>0</v>
      </c>
      <c r="I39" s="225">
        <f>H39*'Additional Info &amp; Definitions'!$D$19</f>
        <v>0</v>
      </c>
      <c r="J39" s="266"/>
      <c r="K39" s="226"/>
      <c r="L39" s="288"/>
      <c r="M39" s="288"/>
      <c r="N39" s="224">
        <f t="shared" si="4"/>
        <v>0</v>
      </c>
      <c r="O39" s="225">
        <f>N39*'Additional Info &amp; Definitions'!$E$19</f>
        <v>0</v>
      </c>
      <c r="P39" s="266"/>
      <c r="Q39" s="223"/>
      <c r="R39" s="288"/>
      <c r="S39" s="224">
        <f t="shared" si="5"/>
        <v>0</v>
      </c>
      <c r="T39" s="227">
        <f>S39*'Additional Info &amp; Definitions'!$F$19</f>
        <v>0</v>
      </c>
      <c r="U39" s="228"/>
      <c r="V39" s="229"/>
      <c r="W39" s="209"/>
      <c r="X39" s="194"/>
      <c r="Y39" s="194"/>
      <c r="Z39" s="194"/>
      <c r="AA39" s="194"/>
      <c r="AB39" s="198"/>
    </row>
    <row r="40" spans="1:28">
      <c r="A40" s="209"/>
      <c r="B40" s="230" t="s">
        <v>28</v>
      </c>
      <c r="C40" s="289"/>
      <c r="D40" s="266"/>
      <c r="E40" s="267"/>
      <c r="F40" s="223"/>
      <c r="G40" s="288"/>
      <c r="H40" s="224">
        <f t="shared" si="3"/>
        <v>0</v>
      </c>
      <c r="I40" s="225">
        <f>H40*'Additional Info &amp; Definitions'!$D$19</f>
        <v>0</v>
      </c>
      <c r="J40" s="266"/>
      <c r="K40" s="226"/>
      <c r="L40" s="288"/>
      <c r="M40" s="288"/>
      <c r="N40" s="224">
        <f t="shared" si="4"/>
        <v>0</v>
      </c>
      <c r="O40" s="225">
        <f>N40*'Additional Info &amp; Definitions'!$E$19</f>
        <v>0</v>
      </c>
      <c r="P40" s="266"/>
      <c r="Q40" s="223"/>
      <c r="R40" s="288"/>
      <c r="S40" s="224">
        <f t="shared" si="5"/>
        <v>0</v>
      </c>
      <c r="T40" s="227">
        <f>S40*'Additional Info &amp; Definitions'!$F$19</f>
        <v>0</v>
      </c>
      <c r="U40" s="228"/>
      <c r="V40" s="229"/>
      <c r="W40" s="209"/>
      <c r="X40" s="194"/>
      <c r="Y40" s="194"/>
      <c r="Z40" s="194"/>
      <c r="AA40" s="194"/>
      <c r="AB40" s="198"/>
    </row>
    <row r="41" spans="1:28">
      <c r="A41" s="209"/>
      <c r="B41" s="230" t="s">
        <v>29</v>
      </c>
      <c r="C41" s="289"/>
      <c r="D41" s="266"/>
      <c r="E41" s="267"/>
      <c r="F41" s="223"/>
      <c r="G41" s="288"/>
      <c r="H41" s="224">
        <f t="shared" si="3"/>
        <v>0</v>
      </c>
      <c r="I41" s="225">
        <f>H41*'Additional Info &amp; Definitions'!$D$19</f>
        <v>0</v>
      </c>
      <c r="J41" s="266"/>
      <c r="K41" s="226"/>
      <c r="L41" s="288"/>
      <c r="M41" s="288"/>
      <c r="N41" s="224">
        <f t="shared" si="4"/>
        <v>0</v>
      </c>
      <c r="O41" s="225">
        <f>N41*'Additional Info &amp; Definitions'!$E$19</f>
        <v>0</v>
      </c>
      <c r="P41" s="266"/>
      <c r="Q41" s="223"/>
      <c r="R41" s="288"/>
      <c r="S41" s="224">
        <f t="shared" si="5"/>
        <v>0</v>
      </c>
      <c r="T41" s="227">
        <f>S41*'Additional Info &amp; Definitions'!$F$19</f>
        <v>0</v>
      </c>
      <c r="U41" s="228"/>
      <c r="V41" s="229"/>
      <c r="W41" s="209"/>
      <c r="X41" s="194"/>
      <c r="Y41" s="194"/>
      <c r="Z41" s="194"/>
      <c r="AA41" s="194"/>
      <c r="AB41" s="198"/>
    </row>
    <row r="42" spans="1:28">
      <c r="A42" s="209"/>
      <c r="B42" s="230" t="s">
        <v>30</v>
      </c>
      <c r="C42" s="289"/>
      <c r="D42" s="266"/>
      <c r="E42" s="267"/>
      <c r="F42" s="223"/>
      <c r="G42" s="288"/>
      <c r="H42" s="224">
        <f t="shared" si="3"/>
        <v>0</v>
      </c>
      <c r="I42" s="225">
        <f>H42*'Additional Info &amp; Definitions'!$D$19</f>
        <v>0</v>
      </c>
      <c r="J42" s="266"/>
      <c r="K42" s="226"/>
      <c r="L42" s="288"/>
      <c r="M42" s="288"/>
      <c r="N42" s="224">
        <f t="shared" si="4"/>
        <v>0</v>
      </c>
      <c r="O42" s="225">
        <f>N42*'Additional Info &amp; Definitions'!$E$19</f>
        <v>0</v>
      </c>
      <c r="P42" s="266"/>
      <c r="Q42" s="223"/>
      <c r="R42" s="288"/>
      <c r="S42" s="224">
        <f t="shared" si="5"/>
        <v>0</v>
      </c>
      <c r="T42" s="227">
        <f>S42*'Additional Info &amp; Definitions'!$F$19</f>
        <v>0</v>
      </c>
      <c r="U42" s="228"/>
      <c r="V42" s="229"/>
      <c r="W42" s="209"/>
      <c r="X42" s="194"/>
      <c r="Y42" s="194"/>
      <c r="Z42" s="194"/>
      <c r="AA42" s="194"/>
      <c r="AB42" s="198"/>
    </row>
    <row r="43" spans="1:28">
      <c r="A43" s="209"/>
      <c r="B43" s="230" t="s">
        <v>31</v>
      </c>
      <c r="C43" s="289"/>
      <c r="D43" s="266"/>
      <c r="E43" s="267"/>
      <c r="F43" s="223"/>
      <c r="G43" s="288"/>
      <c r="H43" s="224">
        <f t="shared" si="3"/>
        <v>0</v>
      </c>
      <c r="I43" s="225">
        <f>H43*'Additional Info &amp; Definitions'!$D$19</f>
        <v>0</v>
      </c>
      <c r="J43" s="266"/>
      <c r="K43" s="226"/>
      <c r="L43" s="288"/>
      <c r="M43" s="288"/>
      <c r="N43" s="224">
        <f t="shared" si="4"/>
        <v>0</v>
      </c>
      <c r="O43" s="225">
        <f>N43*'Additional Info &amp; Definitions'!$E$19</f>
        <v>0</v>
      </c>
      <c r="P43" s="266"/>
      <c r="Q43" s="223"/>
      <c r="R43" s="288"/>
      <c r="S43" s="224">
        <f t="shared" si="5"/>
        <v>0</v>
      </c>
      <c r="T43" s="227">
        <f>S43*'Additional Info &amp; Definitions'!$F$19</f>
        <v>0</v>
      </c>
      <c r="U43" s="228"/>
      <c r="V43" s="229"/>
      <c r="W43" s="209"/>
      <c r="X43" s="194"/>
      <c r="Y43" s="194"/>
      <c r="Z43" s="194"/>
      <c r="AA43" s="194"/>
      <c r="AB43" s="198"/>
    </row>
    <row r="44" spans="1:28">
      <c r="A44" s="209"/>
      <c r="B44" s="230" t="s">
        <v>32</v>
      </c>
      <c r="C44" s="231"/>
      <c r="D44" s="266"/>
      <c r="E44" s="267"/>
      <c r="F44" s="232"/>
      <c r="G44" s="290"/>
      <c r="H44" s="224">
        <f t="shared" si="3"/>
        <v>0</v>
      </c>
      <c r="I44" s="225">
        <f>H44*'Additional Info &amp; Definitions'!$D$19</f>
        <v>0</v>
      </c>
      <c r="J44" s="266"/>
      <c r="K44" s="233"/>
      <c r="L44" s="290"/>
      <c r="M44" s="290"/>
      <c r="N44" s="224">
        <f t="shared" si="4"/>
        <v>0</v>
      </c>
      <c r="O44" s="225">
        <f>N44*'Additional Info &amp; Definitions'!$E$19</f>
        <v>0</v>
      </c>
      <c r="P44" s="266"/>
      <c r="Q44" s="232"/>
      <c r="R44" s="290"/>
      <c r="S44" s="224">
        <f t="shared" si="5"/>
        <v>0</v>
      </c>
      <c r="T44" s="227">
        <f>S44*'Additional Info &amp; Definitions'!$F$19</f>
        <v>0</v>
      </c>
      <c r="U44" s="228"/>
      <c r="V44" s="229"/>
      <c r="W44" s="209"/>
      <c r="X44" s="194"/>
      <c r="Y44" s="194"/>
      <c r="Z44" s="194"/>
      <c r="AA44" s="194"/>
      <c r="AB44" s="198"/>
    </row>
    <row r="45" spans="1:28">
      <c r="A45" s="209"/>
      <c r="B45" s="230" t="s">
        <v>33</v>
      </c>
      <c r="C45" s="231"/>
      <c r="D45" s="266"/>
      <c r="E45" s="267"/>
      <c r="F45" s="232"/>
      <c r="G45" s="290"/>
      <c r="H45" s="224">
        <f t="shared" si="3"/>
        <v>0</v>
      </c>
      <c r="I45" s="225">
        <f>H45*'Additional Info &amp; Definitions'!$D$19</f>
        <v>0</v>
      </c>
      <c r="J45" s="266"/>
      <c r="K45" s="233"/>
      <c r="L45" s="290"/>
      <c r="M45" s="290"/>
      <c r="N45" s="224">
        <f t="shared" si="4"/>
        <v>0</v>
      </c>
      <c r="O45" s="225">
        <f>N45*'Additional Info &amp; Definitions'!$E$19</f>
        <v>0</v>
      </c>
      <c r="P45" s="266"/>
      <c r="Q45" s="232"/>
      <c r="R45" s="290"/>
      <c r="S45" s="224">
        <f t="shared" si="5"/>
        <v>0</v>
      </c>
      <c r="T45" s="227">
        <f>S45*'Additional Info &amp; Definitions'!$F$19</f>
        <v>0</v>
      </c>
      <c r="U45" s="228"/>
      <c r="V45" s="229"/>
      <c r="W45" s="209"/>
      <c r="X45" s="194"/>
      <c r="Y45" s="194"/>
      <c r="Z45" s="194"/>
      <c r="AA45" s="194"/>
      <c r="AB45" s="198"/>
    </row>
    <row r="46" spans="1:28" ht="15" thickBot="1">
      <c r="A46" s="209"/>
      <c r="B46" s="234" t="s">
        <v>34</v>
      </c>
      <c r="C46" s="235"/>
      <c r="D46" s="266"/>
      <c r="E46" s="278"/>
      <c r="F46" s="238"/>
      <c r="G46" s="291"/>
      <c r="H46" s="239">
        <f t="shared" si="3"/>
        <v>0</v>
      </c>
      <c r="I46" s="225">
        <f>H46*'Additional Info &amp; Definitions'!$D$19</f>
        <v>0</v>
      </c>
      <c r="J46" s="266"/>
      <c r="K46" s="241"/>
      <c r="L46" s="291"/>
      <c r="M46" s="291"/>
      <c r="N46" s="239">
        <f t="shared" si="4"/>
        <v>0</v>
      </c>
      <c r="O46" s="225">
        <f>N46*'Additional Info &amp; Definitions'!$E$19</f>
        <v>0</v>
      </c>
      <c r="P46" s="266"/>
      <c r="Q46" s="238"/>
      <c r="R46" s="291"/>
      <c r="S46" s="239">
        <f t="shared" si="5"/>
        <v>0</v>
      </c>
      <c r="T46" s="227">
        <f>S46*'Additional Info &amp; Definitions'!$F$19</f>
        <v>0</v>
      </c>
      <c r="U46" s="242"/>
      <c r="V46" s="243"/>
      <c r="W46" s="209"/>
      <c r="X46" s="194"/>
      <c r="Y46" s="194"/>
      <c r="Z46" s="194"/>
      <c r="AA46" s="194"/>
      <c r="AB46" s="198"/>
    </row>
    <row r="47" spans="1:28" ht="15" thickBot="1">
      <c r="A47" s="209"/>
      <c r="B47" s="210"/>
      <c r="C47" s="211"/>
      <c r="D47" s="211"/>
      <c r="E47" s="211"/>
      <c r="F47" s="211"/>
      <c r="G47" s="211"/>
      <c r="H47" s="211"/>
      <c r="I47" s="212"/>
      <c r="J47" s="211"/>
      <c r="K47" s="213"/>
      <c r="L47" s="211"/>
      <c r="M47" s="211"/>
      <c r="N47" s="211"/>
      <c r="O47" s="212"/>
      <c r="P47" s="211"/>
      <c r="Q47" s="214"/>
      <c r="R47" s="215"/>
      <c r="S47" s="216"/>
      <c r="T47" s="216"/>
      <c r="U47" s="216"/>
      <c r="V47" s="217"/>
      <c r="W47" s="209"/>
      <c r="X47" s="209"/>
      <c r="Y47" s="194"/>
      <c r="Z47" s="194"/>
      <c r="AA47" s="194"/>
      <c r="AB47" s="198"/>
    </row>
    <row r="48" spans="1:28" ht="15" thickBot="1">
      <c r="A48" s="209"/>
      <c r="B48" s="348" t="s">
        <v>21</v>
      </c>
      <c r="C48" s="349"/>
      <c r="D48" s="2"/>
      <c r="E48" s="2"/>
      <c r="F48" s="2"/>
      <c r="G48" s="4" t="str">
        <f>_xlfn.CONCAT('Additional Info &amp; Definitions'!D16," ","Total")</f>
        <v>Fiscal Year 2025 Total</v>
      </c>
      <c r="H48" s="5">
        <f>SUM(H37:H46)</f>
        <v>19200</v>
      </c>
      <c r="I48" s="95">
        <f>SUM(I37:I46)</f>
        <v>384</v>
      </c>
      <c r="J48" s="3"/>
      <c r="K48" s="102"/>
      <c r="L48" s="4" t="str">
        <f>_xlfn.CONCAT('Additional Info &amp; Definitions'!E16," ","Total")</f>
        <v>Fiscal Year 2026 Total</v>
      </c>
      <c r="M48" s="126"/>
      <c r="N48" s="7">
        <f>SUM(N37:N46)</f>
        <v>0</v>
      </c>
      <c r="O48" s="246">
        <f>SUM(O37:O46)</f>
        <v>0</v>
      </c>
      <c r="P48" s="247"/>
      <c r="Q48" s="248"/>
      <c r="R48" s="4" t="str">
        <f>_xlfn.CONCAT('Additional Info &amp; Definitions'!F16," ","Total")</f>
        <v>Fiscal Year 2027 Total</v>
      </c>
      <c r="S48" s="5">
        <f>SUM(S37:S46)</f>
        <v>0</v>
      </c>
      <c r="T48" s="6">
        <f>SUM(T37:T46)</f>
        <v>0</v>
      </c>
      <c r="U48" s="129"/>
      <c r="V48" s="249"/>
      <c r="W48" s="209"/>
      <c r="X48" s="194"/>
      <c r="Y48" s="194"/>
      <c r="Z48" s="194"/>
      <c r="AA48" s="194"/>
      <c r="AB48" s="198"/>
    </row>
    <row r="49" spans="2:31" s="8" customFormat="1" ht="15" thickBot="1">
      <c r="B49" s="251"/>
      <c r="C49" s="252"/>
      <c r="D49" s="252"/>
      <c r="E49" s="252"/>
      <c r="F49" s="252"/>
      <c r="G49" s="252"/>
      <c r="H49" s="252"/>
      <c r="I49" s="253"/>
      <c r="J49" s="252"/>
      <c r="K49" s="254"/>
      <c r="L49" s="252"/>
      <c r="M49" s="252"/>
      <c r="N49" s="252"/>
      <c r="O49" s="253"/>
      <c r="P49" s="252"/>
      <c r="Q49" s="255"/>
      <c r="R49" s="256"/>
      <c r="S49" s="257"/>
      <c r="T49" s="257"/>
      <c r="U49" s="257"/>
      <c r="V49" s="258"/>
      <c r="W49" s="209"/>
      <c r="X49" s="209"/>
      <c r="Y49" s="209"/>
      <c r="Z49" s="209"/>
      <c r="AA49" s="209"/>
      <c r="AB49" s="250"/>
      <c r="AC49" s="209"/>
      <c r="AD49" s="209"/>
      <c r="AE49" s="209"/>
    </row>
    <row r="50" spans="2:31" s="8" customFormat="1" ht="15" thickBot="1">
      <c r="B50" s="284"/>
      <c r="C50" s="285"/>
      <c r="D50" s="285"/>
      <c r="E50" s="285"/>
      <c r="F50" s="285"/>
      <c r="G50" s="285"/>
      <c r="H50" s="285"/>
      <c r="I50" s="286"/>
      <c r="J50" s="285"/>
      <c r="K50" s="287"/>
      <c r="L50" s="285"/>
      <c r="M50" s="285"/>
      <c r="N50" s="285"/>
      <c r="O50" s="286"/>
      <c r="P50" s="285"/>
      <c r="Q50" s="262"/>
      <c r="R50" s="263"/>
      <c r="S50" s="264"/>
      <c r="T50" s="264"/>
      <c r="U50" s="264"/>
      <c r="V50" s="265"/>
      <c r="W50" s="209"/>
      <c r="X50" s="209"/>
      <c r="Y50" s="209"/>
      <c r="Z50" s="209"/>
      <c r="AA50" s="209"/>
      <c r="AB50" s="250"/>
      <c r="AC50" s="209"/>
      <c r="AD50" s="209"/>
      <c r="AE50" s="209"/>
    </row>
    <row r="51" spans="2:31" ht="18.600000000000001" thickBot="1">
      <c r="B51" s="341" t="s">
        <v>35</v>
      </c>
      <c r="C51" s="342"/>
      <c r="D51" s="342"/>
      <c r="E51" s="342"/>
      <c r="F51" s="342"/>
      <c r="G51" s="342"/>
      <c r="H51" s="342"/>
      <c r="I51" s="342"/>
      <c r="J51" s="342"/>
      <c r="K51" s="342"/>
      <c r="L51" s="342"/>
      <c r="M51" s="342"/>
      <c r="N51" s="342"/>
      <c r="O51" s="342"/>
      <c r="P51" s="342"/>
      <c r="Q51" s="342"/>
      <c r="R51" s="342"/>
      <c r="S51" s="342"/>
      <c r="T51" s="342"/>
      <c r="U51" s="342"/>
      <c r="V51" s="342"/>
      <c r="W51" s="342"/>
      <c r="X51" s="342"/>
      <c r="Y51" s="342"/>
      <c r="Z51" s="342"/>
      <c r="AA51" s="342"/>
      <c r="AB51" s="342"/>
      <c r="AC51" s="209"/>
      <c r="AD51" s="209"/>
      <c r="AE51" s="81"/>
    </row>
    <row r="52" spans="2:31" ht="15" thickBot="1">
      <c r="B52" s="356" t="s">
        <v>36</v>
      </c>
      <c r="C52" s="356" t="s">
        <v>37</v>
      </c>
      <c r="D52" s="338" t="s">
        <v>10</v>
      </c>
      <c r="E52" s="339"/>
      <c r="F52" s="339"/>
      <c r="G52" s="339"/>
      <c r="H52" s="339"/>
      <c r="I52" s="339"/>
      <c r="J52" s="339"/>
      <c r="K52" s="339"/>
      <c r="L52" s="339"/>
      <c r="M52" s="339"/>
      <c r="N52" s="339"/>
      <c r="O52" s="339"/>
      <c r="P52" s="339"/>
      <c r="Q52" s="339"/>
      <c r="R52" s="339"/>
      <c r="S52" s="339"/>
      <c r="T52" s="339"/>
      <c r="U52" s="339"/>
      <c r="V52" s="339"/>
      <c r="W52" s="339"/>
      <c r="X52" s="339"/>
      <c r="Y52" s="339"/>
      <c r="Z52" s="339"/>
      <c r="AA52" s="340"/>
      <c r="AB52" s="346" t="s">
        <v>11</v>
      </c>
      <c r="AC52" s="209"/>
      <c r="AD52" s="81"/>
      <c r="AE52" s="194"/>
    </row>
    <row r="53" spans="2:31" ht="15" thickBot="1">
      <c r="B53" s="357"/>
      <c r="C53" s="357"/>
      <c r="D53" s="361" t="str">
        <f>'Additional Info &amp; Definitions'!$D$16</f>
        <v>Fiscal Year 2025</v>
      </c>
      <c r="E53" s="362"/>
      <c r="F53" s="362"/>
      <c r="G53" s="362"/>
      <c r="H53" s="362"/>
      <c r="I53" s="362"/>
      <c r="J53" s="362"/>
      <c r="K53" s="363"/>
      <c r="L53" s="358" t="str">
        <f>'Additional Info &amp; Definitions'!$E$16</f>
        <v>Fiscal Year 2026</v>
      </c>
      <c r="M53" s="359"/>
      <c r="N53" s="359"/>
      <c r="O53" s="359"/>
      <c r="P53" s="359"/>
      <c r="Q53" s="359"/>
      <c r="R53" s="359"/>
      <c r="S53" s="360"/>
      <c r="T53" s="358" t="str">
        <f>'Additional Info &amp; Definitions'!$F$16</f>
        <v>Fiscal Year 2027</v>
      </c>
      <c r="U53" s="359"/>
      <c r="V53" s="359"/>
      <c r="W53" s="359"/>
      <c r="X53" s="359"/>
      <c r="Y53" s="359"/>
      <c r="Z53" s="359"/>
      <c r="AA53" s="360"/>
      <c r="AB53" s="347"/>
      <c r="AC53" s="209"/>
      <c r="AD53" s="81"/>
      <c r="AE53" s="194"/>
    </row>
    <row r="54" spans="2:31" ht="15" thickBot="1">
      <c r="B54" s="352"/>
      <c r="C54" s="353"/>
      <c r="D54" s="122" t="s">
        <v>38</v>
      </c>
      <c r="E54" s="123" t="s">
        <v>39</v>
      </c>
      <c r="F54" s="123" t="s">
        <v>13</v>
      </c>
      <c r="G54" s="123" t="s">
        <v>40</v>
      </c>
      <c r="H54" s="123" t="s">
        <v>41</v>
      </c>
      <c r="I54" s="124" t="s">
        <v>42</v>
      </c>
      <c r="J54" s="123" t="s">
        <v>43</v>
      </c>
      <c r="K54" s="125" t="s">
        <v>16</v>
      </c>
      <c r="L54" s="122" t="s">
        <v>38</v>
      </c>
      <c r="M54" s="123" t="s">
        <v>39</v>
      </c>
      <c r="N54" s="123" t="s">
        <v>13</v>
      </c>
      <c r="O54" s="123" t="s">
        <v>40</v>
      </c>
      <c r="P54" s="123" t="s">
        <v>41</v>
      </c>
      <c r="Q54" s="124" t="s">
        <v>42</v>
      </c>
      <c r="R54" s="123" t="s">
        <v>43</v>
      </c>
      <c r="S54" s="125" t="s">
        <v>16</v>
      </c>
      <c r="T54" s="122" t="s">
        <v>38</v>
      </c>
      <c r="U54" s="123" t="s">
        <v>39</v>
      </c>
      <c r="V54" s="169" t="s">
        <v>13</v>
      </c>
      <c r="W54" s="123" t="s">
        <v>40</v>
      </c>
      <c r="X54" s="123" t="s">
        <v>41</v>
      </c>
      <c r="Y54" s="124" t="s">
        <v>42</v>
      </c>
      <c r="Z54" s="123" t="s">
        <v>43</v>
      </c>
      <c r="AA54" s="125" t="s">
        <v>16</v>
      </c>
      <c r="AB54" s="218"/>
      <c r="AC54" s="209"/>
      <c r="AD54" s="88" t="s">
        <v>13</v>
      </c>
      <c r="AE54" s="89" t="s">
        <v>40</v>
      </c>
    </row>
    <row r="55" spans="2:31">
      <c r="B55" s="219" t="s">
        <v>44</v>
      </c>
      <c r="C55" s="292"/>
      <c r="D55" s="266"/>
      <c r="E55" s="293">
        <f>D55/1600</f>
        <v>0</v>
      </c>
      <c r="F55" s="232"/>
      <c r="G55" s="294"/>
      <c r="H55" s="295" t="str">
        <f t="shared" ref="H55" si="6">IF(G55="Full Fiscal Year", 52, IF(G55="Fall Only Fiscal", 26, IF(G55="Spring Only Fiscal", 26, IF(G55="Full Academic Year", 40, IF(G55="Fall Only Semester", 20, IF(G55="Spring Only Semester", 20,"0"))))))</f>
        <v>0</v>
      </c>
      <c r="I55" s="293" t="str">
        <f>IF(AND(G55="Full Fiscal Year",F55&lt;20), 'Additional Info &amp; Definitions'!$D$23*2*0.5, IF(OR(G55="Full Fiscal Year",F55&gt;20), 'Additional Info &amp; Definitions'!$D$23*2, IF(AND(G55="Fall Only Fiscal",F55&lt;20), 'Additional Info &amp; Definitions'!$D$23*1*0.5, IF(OR(G55="Fall Only Fiscal",F55&gt;20), 'Additional Info &amp; Definitions'!$D$23*1, IF(AND(G55="Spring Only Fiscal",F55&lt;20), 'Additional Info &amp; Definitions'!$D$23*1*0.5, IF(OR(G55="Spring Only Fiscal",F55&gt;20), 'Additional Info &amp; Definitions'!$D$23*1, IF(AND(G55="Full Academic Year",F55&lt;20), 'Additional Info &amp; Definitions'!$D$23*2*0.5, IF(OR(G55="Full Academic Year",F55&gt;20), 'Additional Info &amp; Definitions'!$D$23*2,  IF(AND(G55="Fall Only Semester",F55&lt;20), 'Additional Info &amp; Definitions'!$D$23*1*0.5, IF(OR(G55="Fall Only Semester",F55&gt;20), 'Additional Info &amp; Definitions'!$D$23*1, IF(AND(G55="Spring Only Semester",F55&lt;20), 'Additional Info &amp; Definitions'!$D$23*1*0.5, IF(OR(G55="Spring Only Semester",F55&gt;20), 'Additional Info &amp; Definitions'!$D$23*1," "))))))))))))</f>
        <v xml:space="preserve"> </v>
      </c>
      <c r="J55" s="224">
        <f>E55*F55*H55</f>
        <v>0</v>
      </c>
      <c r="K55" s="227">
        <f>J55*'Additional Info &amp; Definitions'!$D$20</f>
        <v>0</v>
      </c>
      <c r="L55" s="266"/>
      <c r="M55" s="293">
        <f t="shared" ref="M55:M58" si="7">L55/1600</f>
        <v>0</v>
      </c>
      <c r="N55" s="232"/>
      <c r="O55" s="294"/>
      <c r="P55" s="295" t="str">
        <f t="shared" ref="P55:P58" si="8">IF(O55="Full Fiscal Year", 52, IF(O55="Fall Only Fiscal", 26, IF(O55="Spring Only Fiscal", 26, IF(O55="Full Academic Year", 40, IF(O55="Fall Only Semester", 20, IF(O55="Spring Only Semester", 20,"0"))))))</f>
        <v>0</v>
      </c>
      <c r="Q55" s="293" t="str">
        <f>IF(AND(O55="Full Fiscal Year",N55&lt;20), 'Additional Info &amp; Definitions'!$E$23*2*0.5, IF(OR(O55="Full Fiscal Year",N55&gt;20), 'Additional Info &amp; Definitions'!$E$23*2, IF(AND(O55="Fall Only Fiscal",N55&lt;20), 'Additional Info &amp; Definitions'!$E$23*1*0.5, IF(OR(O55="Fall Only Fiscal",N55&gt;20), 'Additional Info &amp; Definitions'!$E$23*1, IF(AND(O55="Spring Only Fiscal",N55&lt;20), 'Additional Info &amp; Definitions'!$E$23*1*0.5, IF(OR(O55="Spring Only Fiscal",N55&gt;20), 'Additional Info &amp; Definitions'!$E$23*1, IF(AND(O55="Full Academic Year",N55&lt;20), 'Additional Info &amp; Definitions'!$E$23*2*0.5, IF(OR(O55="Full Academic Year",N55&gt;20), 'Additional Info &amp; Definitions'!$E$23*2,  IF(AND(O55="Fall Only Semester",N55&lt;20), 'Additional Info &amp; Definitions'!$E$23*1*0.5, IF(OR(O55="Fall Only Semester",N55&gt;20), 'Additional Info &amp; Definitions'!$E$23*1, IF(AND(O55="Spring Only Semester",N55&lt;20), 'Additional Info &amp; Definitions'!$E$23*1*0.5, IF(OR(O55="Spring Only Semester",N55&gt;20), 'Additional Info &amp; Definitions'!$E$23*1," "))))))))))))</f>
        <v xml:space="preserve"> </v>
      </c>
      <c r="R55" s="224">
        <f>M55*N55*P55</f>
        <v>0</v>
      </c>
      <c r="S55" s="227">
        <f>R55*'Additional Info &amp; Definitions'!$E$20</f>
        <v>0</v>
      </c>
      <c r="T55" s="266"/>
      <c r="U55" s="293">
        <f t="shared" ref="U55:U58" si="9">T55/1600</f>
        <v>0</v>
      </c>
      <c r="V55" s="296"/>
      <c r="W55" s="294"/>
      <c r="X55" s="295" t="str">
        <f t="shared" ref="X55:X58" si="10">IF(W55="Full Fiscal Year", 52, IF(W55="Fall Only Fiscal", 26, IF(W55="Spring Only Fiscal", 26, IF(W55="Full Academic Year", 40, IF(W55="Fall Only Semester", 20, IF(W55="Spring Only Semester", 20,"0"))))))</f>
        <v>0</v>
      </c>
      <c r="Y55" s="293" t="str">
        <f>IF(AND(W55="Full Fiscal Year",V55&lt;20), 'Additional Info &amp; Definitions'!$F$23*2*0.5, IF(OR(W55="Full Fiscal Year",V55&gt;20), 'Additional Info &amp; Definitions'!$F23*2, IF(AND(W55="Fall Only Fiscal",V55&lt;20), 'Additional Info &amp; Definitions'!$F$23*1*0.5, IF(OR(W55="Fall Only Fiscal",V55&gt;20), 'Additional Info &amp; Definitions'!$F$23*1, IF(AND(W55="Spring Only Fiscal",V55&lt;20), 'Additional Info &amp; Definitions'!$F$23*1*0.5, IF(OR(W55="Spring Only Fiscal",V55&gt;20), 'Additional Info &amp; Definitions'!$F$23*1, IF(AND(W55="Full Academic Year",V55&lt;20), 'Additional Info &amp; Definitions'!$F$23*2*0.5, IF(OR(W55="Full Academic Year",V55&gt;20), 'Additional Info &amp; Definitions'!$F$23*2,  IF(AND(W55="Fall Only Semester",V55&lt;20), 'Additional Info &amp; Definitions'!$F$23*1*0.5, IF(OR(W55="Fall Only Semester",V55&gt;20), 'Additional Info &amp; Definitions'!$F$23*1, IF(AND(W55="Spring Only Semester",V55&lt;20), 'Additional Info &amp; Definitions'!$F$23*1*0.5, IF(OR(W55="Spring Only Semester",V55&gt;20), 'Additional Info &amp; Definitions'!$F$23*1," "))))))))))))</f>
        <v xml:space="preserve"> </v>
      </c>
      <c r="Z55" s="224">
        <f>U55*V55*X55</f>
        <v>0</v>
      </c>
      <c r="AA55" s="227">
        <f>Z55*'Additional Info &amp; Definitions'!$F$20</f>
        <v>0</v>
      </c>
      <c r="AB55" s="229"/>
      <c r="AC55" s="209"/>
      <c r="AD55" s="80">
        <v>10</v>
      </c>
      <c r="AE55" s="80" t="s">
        <v>45</v>
      </c>
    </row>
    <row r="56" spans="2:31">
      <c r="B56" s="230" t="s">
        <v>46</v>
      </c>
      <c r="C56" s="297"/>
      <c r="D56" s="266"/>
      <c r="E56" s="293">
        <f t="shared" ref="E56:E58" si="11">D56/1600</f>
        <v>0</v>
      </c>
      <c r="F56" s="232"/>
      <c r="G56" s="294"/>
      <c r="H56" s="295" t="str">
        <f t="shared" ref="H56:H58" si="12">IF(G56="Full Fiscal Year", 52, IF(G56="Fall Only Fiscal", 26, IF(G56="Spring Only Fiscal", 26, IF(G56="Full Academic Year", 40, IF(G56="Fall Only Semester", 20, IF(G56="Spring Only Semester", 20,"0"))))))</f>
        <v>0</v>
      </c>
      <c r="I56" s="293" t="str">
        <f>IF(AND(G56="Full Fiscal Year",F56&lt;20), 'Additional Info &amp; Definitions'!$D$23*2*0.5, IF(OR(G56="Full Fiscal Year",F56&gt;20), 'Additional Info &amp; Definitions'!$D$23*2, IF(AND(G56="Fall Only Fiscal",F56&lt;20), 'Additional Info &amp; Definitions'!$D$23*1*0.5, IF(OR(G56="Fall Only Fiscal",F56&gt;20), 'Additional Info &amp; Definitions'!$D$23*1, IF(AND(G56="Spring Only Fiscal",F56&lt;20), 'Additional Info &amp; Definitions'!$D$23*1*0.5, IF(OR(G56="Spring Only Fiscal",F56&gt;20), 'Additional Info &amp; Definitions'!$D$23*1, IF(AND(G56="Full Academic Year",F56&lt;20), 'Additional Info &amp; Definitions'!$D$23*2*0.5, IF(OR(G56="Full Academic Year",F56&gt;20), 'Additional Info &amp; Definitions'!$D$23*2,  IF(AND(G56="Fall Only Semester",F56&lt;20), 'Additional Info &amp; Definitions'!$D$23*1*0.5, IF(OR(G56="Fall Only Semester",F56&gt;20), 'Additional Info &amp; Definitions'!$D$23*1, IF(AND(G56="Spring Only Semester",F56&lt;20), 'Additional Info &amp; Definitions'!$D$23*1*0.5, IF(OR(G56="Spring Only Semester",F56&gt;20), 'Additional Info &amp; Definitions'!$D$23*1," "))))))))))))</f>
        <v xml:space="preserve"> </v>
      </c>
      <c r="J56" s="224">
        <f t="shared" ref="J56:J58" si="13">E56*F56*H56</f>
        <v>0</v>
      </c>
      <c r="K56" s="227">
        <f>J56*'Additional Info &amp; Definitions'!$D$20</f>
        <v>0</v>
      </c>
      <c r="L56" s="266"/>
      <c r="M56" s="293">
        <f t="shared" si="7"/>
        <v>0</v>
      </c>
      <c r="N56" s="232"/>
      <c r="O56" s="294"/>
      <c r="P56" s="295" t="str">
        <f t="shared" si="8"/>
        <v>0</v>
      </c>
      <c r="Q56" s="293" t="str">
        <f>IF(AND(O56="Full Fiscal Year",N56&lt;20), 'Additional Info &amp; Definitions'!$E$23*2*0.5, IF(OR(O56="Full Fiscal Year",N56&gt;20), 'Additional Info &amp; Definitions'!$E$23*2, IF(AND(O56="Fall Only Fiscal",N56&lt;20), 'Additional Info &amp; Definitions'!$E$23*1*0.5, IF(OR(O56="Fall Only Fiscal",N56&gt;20), 'Additional Info &amp; Definitions'!$E$23*1, IF(AND(O56="Spring Only Fiscal",N56&lt;20), 'Additional Info &amp; Definitions'!$E$23*1*0.5, IF(OR(O56="Spring Only Fiscal",N56&gt;20), 'Additional Info &amp; Definitions'!$E$23*1, IF(AND(O56="Full Academic Year",N56&lt;20), 'Additional Info &amp; Definitions'!$E$23*2*0.5, IF(OR(O56="Full Academic Year",N56&gt;20), 'Additional Info &amp; Definitions'!$E$23*2,  IF(AND(O56="Fall Only Semester",N56&lt;20), 'Additional Info &amp; Definitions'!$E$23*1*0.5, IF(OR(O56="Fall Only Semester",N56&gt;20), 'Additional Info &amp; Definitions'!$E$23*1, IF(AND(O56="Spring Only Semester",N56&lt;20), 'Additional Info &amp; Definitions'!$E$23*1*0.5, IF(OR(O56="Spring Only Semester",N56&gt;20), 'Additional Info &amp; Definitions'!$E$23*1," "))))))))))))</f>
        <v xml:space="preserve"> </v>
      </c>
      <c r="R56" s="224">
        <f t="shared" ref="R56:R58" si="14">M56*N56*P56</f>
        <v>0</v>
      </c>
      <c r="S56" s="227">
        <f>R56*'Additional Info &amp; Definitions'!$E$20</f>
        <v>0</v>
      </c>
      <c r="T56" s="266"/>
      <c r="U56" s="293">
        <f t="shared" si="9"/>
        <v>0</v>
      </c>
      <c r="V56" s="296"/>
      <c r="W56" s="294"/>
      <c r="X56" s="295" t="str">
        <f t="shared" si="10"/>
        <v>0</v>
      </c>
      <c r="Y56" s="293" t="str">
        <f>IF(AND(W56="Full Fiscal Year",V56&lt;20), 'Additional Info &amp; Definitions'!$E$23*2*0.5, IF(OR(W56="Full Fiscal Year",V56&gt;20), 'Additional Info &amp; Definitions'!$E$23*2, IF(AND(W56="Fall Only Fiscal",V56&lt;20), 'Additional Info &amp; Definitions'!$E$23*1*0.5, IF(OR(W56="Fall Only Fiscal",V56&gt;20), 'Additional Info &amp; Definitions'!$E$23*1, IF(AND(W56="Spring Only Fiscal",V56&lt;20), 'Additional Info &amp; Definitions'!$E$23*1*0.5, IF(OR(W56="Spring Only Fiscal",V56&gt;20), 'Additional Info &amp; Definitions'!$E$23*1, IF(AND(W56="Full Academic Year",V56&lt;20), 'Additional Info &amp; Definitions'!$E$23*2*0.5, IF(OR(W56="Full Academic Year",V56&gt;20), 'Additional Info &amp; Definitions'!$E$23*2,  IF(AND(W56="Fall Only Semester",V56&lt;20), 'Additional Info &amp; Definitions'!$E$23*1*0.5, IF(OR(W56="Fall Only Semester",V56&gt;20), 'Additional Info &amp; Definitions'!$E$23*1, IF(AND(W56="Spring Only Semester",V56&lt;20), 'Additional Info &amp; Definitions'!$E$23*1*0.5, IF(OR(W56="Spring Only Semester",V56&gt;20), 'Additional Info &amp; Definitions'!$E$23*1," "))))))))))))</f>
        <v xml:space="preserve"> </v>
      </c>
      <c r="Z56" s="224">
        <f t="shared" ref="Z56:Z58" si="15">U56*V56*X56</f>
        <v>0</v>
      </c>
      <c r="AA56" s="227">
        <f>Z56*'Additional Info &amp; Definitions'!$F$20</f>
        <v>0</v>
      </c>
      <c r="AB56" s="229"/>
      <c r="AC56" s="209"/>
      <c r="AD56" s="80">
        <v>13.2</v>
      </c>
      <c r="AE56" s="80" t="s">
        <v>47</v>
      </c>
    </row>
    <row r="57" spans="2:31">
      <c r="B57" s="230" t="s">
        <v>48</v>
      </c>
      <c r="C57" s="297"/>
      <c r="D57" s="266"/>
      <c r="E57" s="293">
        <f t="shared" si="11"/>
        <v>0</v>
      </c>
      <c r="F57" s="232"/>
      <c r="G57" s="294"/>
      <c r="H57" s="295" t="str">
        <f t="shared" si="12"/>
        <v>0</v>
      </c>
      <c r="I57" s="293" t="str">
        <f>IF(AND(G57="Full Fiscal Year",F57&lt;20), 'Additional Info &amp; Definitions'!$D$23*2*0.5, IF(OR(G57="Full Fiscal Year",F57&gt;20), 'Additional Info &amp; Definitions'!$D$23*2, IF(AND(G57="Fall Only Fiscal",F57&lt;20), 'Additional Info &amp; Definitions'!$D$23*1*0.5, IF(OR(G57="Fall Only Fiscal",F57&gt;20), 'Additional Info &amp; Definitions'!$D$23*1, IF(AND(G57="Spring Only Fiscal",F57&lt;20), 'Additional Info &amp; Definitions'!$D$23*1*0.5, IF(OR(G57="Spring Only Fiscal",F57&gt;20), 'Additional Info &amp; Definitions'!$D$23*1, IF(AND(G57="Full Academic Year",F57&lt;20), 'Additional Info &amp; Definitions'!$D$23*2*0.5, IF(OR(G57="Full Academic Year",F57&gt;20), 'Additional Info &amp; Definitions'!$D$23*2,  IF(AND(G57="Fall Only Semester",F57&lt;20), 'Additional Info &amp; Definitions'!$D$23*1*0.5, IF(OR(G57="Fall Only Semester",F57&gt;20), 'Additional Info &amp; Definitions'!$D$23*1, IF(AND(G57="Spring Only Semester",F57&lt;20), 'Additional Info &amp; Definitions'!$D$23*1*0.5, IF(OR(G57="Spring Only Semester",F57&gt;20), 'Additional Info &amp; Definitions'!$D$23*1," "))))))))))))</f>
        <v xml:space="preserve"> </v>
      </c>
      <c r="J57" s="224">
        <f t="shared" si="13"/>
        <v>0</v>
      </c>
      <c r="K57" s="227">
        <f>J57*'Additional Info &amp; Definitions'!$D$20</f>
        <v>0</v>
      </c>
      <c r="L57" s="266"/>
      <c r="M57" s="293">
        <f t="shared" si="7"/>
        <v>0</v>
      </c>
      <c r="N57" s="232"/>
      <c r="O57" s="294"/>
      <c r="P57" s="295" t="str">
        <f t="shared" si="8"/>
        <v>0</v>
      </c>
      <c r="Q57" s="293" t="str">
        <f>IF(AND(O57="Full Fiscal Year",N57&lt;20), 'Additional Info &amp; Definitions'!$E$23*2*0.5, IF(OR(O57="Full Fiscal Year",N57&gt;20), 'Additional Info &amp; Definitions'!$E$23*2, IF(AND(O57="Fall Only Fiscal",N57&lt;20), 'Additional Info &amp; Definitions'!$E$23*1*0.5, IF(OR(O57="Fall Only Fiscal",N57&gt;20), 'Additional Info &amp; Definitions'!$E$23*1, IF(AND(O57="Spring Only Fiscal",N57&lt;20), 'Additional Info &amp; Definitions'!$E$23*1*0.5, IF(OR(O57="Spring Only Fiscal",N57&gt;20), 'Additional Info &amp; Definitions'!$E$23*1, IF(AND(O57="Full Academic Year",N57&lt;20), 'Additional Info &amp; Definitions'!$E$23*2*0.5, IF(OR(O57="Full Academic Year",N57&gt;20), 'Additional Info &amp; Definitions'!$E$23*2,  IF(AND(O57="Fall Only Semester",N57&lt;20), 'Additional Info &amp; Definitions'!$E$23*1*0.5, IF(OR(O57="Fall Only Semester",N57&gt;20), 'Additional Info &amp; Definitions'!$E$23*1, IF(AND(O57="Spring Only Semester",N57&lt;20), 'Additional Info &amp; Definitions'!$E$23*1*0.5, IF(OR(O57="Spring Only Semester",N57&gt;20), 'Additional Info &amp; Definitions'!$E$23*1," "))))))))))))</f>
        <v xml:space="preserve"> </v>
      </c>
      <c r="R57" s="224">
        <f t="shared" si="14"/>
        <v>0</v>
      </c>
      <c r="S57" s="227">
        <f>R57*'Additional Info &amp; Definitions'!$E$20</f>
        <v>0</v>
      </c>
      <c r="T57" s="266"/>
      <c r="U57" s="293">
        <f t="shared" si="9"/>
        <v>0</v>
      </c>
      <c r="V57" s="296"/>
      <c r="W57" s="294"/>
      <c r="X57" s="295" t="str">
        <f t="shared" si="10"/>
        <v>0</v>
      </c>
      <c r="Y57" s="293" t="str">
        <f>IF(AND(W57="Full Fiscal Year",V57&lt;20), 'Additional Info &amp; Definitions'!$E$23*2*0.5, IF(OR(W57="Full Fiscal Year",V57&gt;20), 'Additional Info &amp; Definitions'!$E$23*2, IF(AND(W57="Fall Only Fiscal",V57&lt;20), 'Additional Info &amp; Definitions'!$E$23*1*0.5, IF(OR(W57="Fall Only Fiscal",V57&gt;20), 'Additional Info &amp; Definitions'!$E$23*1, IF(AND(W57="Spring Only Fiscal",V57&lt;20), 'Additional Info &amp; Definitions'!$E$23*1*0.5, IF(OR(W57="Spring Only Fiscal",V57&gt;20), 'Additional Info &amp; Definitions'!$E$23*1, IF(AND(W57="Full Academic Year",V57&lt;20), 'Additional Info &amp; Definitions'!$E$23*2*0.5, IF(OR(W57="Full Academic Year",V57&gt;20), 'Additional Info &amp; Definitions'!$E$23*2,  IF(AND(W57="Fall Only Semester",V57&lt;20), 'Additional Info &amp; Definitions'!$E$23*1*0.5, IF(OR(W57="Fall Only Semester",V57&gt;20), 'Additional Info &amp; Definitions'!$E$23*1, IF(AND(W57="Spring Only Semester",V57&lt;20), 'Additional Info &amp; Definitions'!$E$23*1*0.5, IF(OR(W57="Spring Only Semester",V57&gt;20), 'Additional Info &amp; Definitions'!$E$23*1," "))))))))))))</f>
        <v xml:space="preserve"> </v>
      </c>
      <c r="Z57" s="224">
        <f t="shared" si="15"/>
        <v>0</v>
      </c>
      <c r="AA57" s="227">
        <f>Z57*'Additional Info &amp; Definitions'!$F$20</f>
        <v>0</v>
      </c>
      <c r="AB57" s="229"/>
      <c r="AC57" s="209"/>
      <c r="AD57" s="80">
        <v>20</v>
      </c>
      <c r="AE57" s="80" t="s">
        <v>49</v>
      </c>
    </row>
    <row r="58" spans="2:31" ht="15" thickBot="1">
      <c r="B58" s="234" t="s">
        <v>50</v>
      </c>
      <c r="C58" s="298"/>
      <c r="D58" s="299"/>
      <c r="E58" s="300">
        <f t="shared" si="11"/>
        <v>0</v>
      </c>
      <c r="F58" s="238"/>
      <c r="G58" s="301"/>
      <c r="H58" s="302" t="str">
        <f t="shared" si="12"/>
        <v>0</v>
      </c>
      <c r="I58" s="300" t="str">
        <f>IF(AND(G58="Full Fiscal Year",F58&lt;20), 'Additional Info &amp; Definitions'!$D$23*2*0.5, IF(OR(G58="Full Fiscal Year",F58&gt;20), 'Additional Info &amp; Definitions'!$D$23*2, IF(AND(G58="Fall Only Fiscal",F58&lt;20), 'Additional Info &amp; Definitions'!$D$23*1*0.5, IF(OR(G58="Fall Only Fiscal",F58&gt;20), 'Additional Info &amp; Definitions'!$D$23*1, IF(AND(G58="Spring Only Fiscal",F58&lt;20), 'Additional Info &amp; Definitions'!$D$23*1*0.5, IF(OR(G58="Spring Only Fiscal",F58&gt;20), 'Additional Info &amp; Definitions'!$D$23*1, IF(AND(G58="Full Academic Year",F58&lt;20), 'Additional Info &amp; Definitions'!$D$23*2*0.5, IF(OR(G58="Full Academic Year",F58&gt;20), 'Additional Info &amp; Definitions'!$D$23*2,  IF(AND(G58="Fall Only Semester",F58&lt;20), 'Additional Info &amp; Definitions'!$D$23*1*0.5, IF(OR(G58="Fall Only Semester",F58&gt;20), 'Additional Info &amp; Definitions'!$D$23*1, IF(AND(G58="Spring Only Semester",F58&lt;20), 'Additional Info &amp; Definitions'!$D$23*1*0.5, IF(OR(G58="Spring Only Semester",F58&gt;20), 'Additional Info &amp; Definitions'!$D$23*1," "))))))))))))</f>
        <v xml:space="preserve"> </v>
      </c>
      <c r="J58" s="239">
        <f t="shared" si="13"/>
        <v>0</v>
      </c>
      <c r="K58" s="303">
        <f>J58*'Additional Info &amp; Definitions'!$D$20</f>
        <v>0</v>
      </c>
      <c r="L58" s="266"/>
      <c r="M58" s="300">
        <f t="shared" si="7"/>
        <v>0</v>
      </c>
      <c r="N58" s="238"/>
      <c r="O58" s="301"/>
      <c r="P58" s="302" t="str">
        <f t="shared" si="8"/>
        <v>0</v>
      </c>
      <c r="Q58" s="300" t="str">
        <f>IF(AND(O58="Full Fiscal Year",N58&lt;20), 'Additional Info &amp; Definitions'!$E$23*2*0.5, IF(OR(O58="Full Fiscal Year",N58&gt;20), 'Additional Info &amp; Definitions'!$E$23*2, IF(AND(O58="Fall Only Fiscal",N58&lt;20), 'Additional Info &amp; Definitions'!$E$23*1*0.5, IF(OR(O58="Fall Only Fiscal",N58&gt;20), 'Additional Info &amp; Definitions'!$E$23*1, IF(AND(O58="Spring Only Fiscal",N58&lt;20), 'Additional Info &amp; Definitions'!$E$23*1*0.5, IF(OR(O58="Spring Only Fiscal",N58&gt;20), 'Additional Info &amp; Definitions'!$E$23*1, IF(AND(O58="Full Academic Year",N58&lt;20), 'Additional Info &amp; Definitions'!$E$23*2*0.5, IF(OR(O58="Full Academic Year",N58&gt;20), 'Additional Info &amp; Definitions'!$E$23*2,  IF(AND(O58="Fall Only Semester",N58&lt;20), 'Additional Info &amp; Definitions'!$E$23*1*0.5, IF(OR(O58="Fall Only Semester",N58&gt;20), 'Additional Info &amp; Definitions'!$E$23*1, IF(AND(O58="Spring Only Semester",N58&lt;20), 'Additional Info &amp; Definitions'!$E$23*1*0.5, IF(OR(O58="Spring Only Semester",N58&gt;20), 'Additional Info &amp; Definitions'!$E$23*1," "))))))))))))</f>
        <v xml:space="preserve"> </v>
      </c>
      <c r="R58" s="239">
        <f t="shared" si="14"/>
        <v>0</v>
      </c>
      <c r="S58" s="303">
        <f>R58*'Additional Info &amp; Definitions'!$E$20</f>
        <v>0</v>
      </c>
      <c r="T58" s="266"/>
      <c r="U58" s="300">
        <f t="shared" si="9"/>
        <v>0</v>
      </c>
      <c r="V58" s="304"/>
      <c r="W58" s="301"/>
      <c r="X58" s="302" t="str">
        <f t="shared" si="10"/>
        <v>0</v>
      </c>
      <c r="Y58" s="300" t="str">
        <f>IF(AND(W58="Full Fiscal Year",V58&lt;20), 'Additional Info &amp; Definitions'!$E$23*2*0.5, IF(OR(W58="Full Fiscal Year",V58&gt;20), 'Additional Info &amp; Definitions'!$E$23*2, IF(AND(W58="Fall Only Fiscal",V58&lt;20), 'Additional Info &amp; Definitions'!$E$23*1*0.5, IF(OR(W58="Fall Only Fiscal",V58&gt;20), 'Additional Info &amp; Definitions'!$E$23*1, IF(AND(W58="Spring Only Fiscal",V58&lt;20), 'Additional Info &amp; Definitions'!$E$23*1*0.5, IF(OR(W58="Spring Only Fiscal",V58&gt;20), 'Additional Info &amp; Definitions'!$E$23*1, IF(AND(W58="Full Academic Year",V58&lt;20), 'Additional Info &amp; Definitions'!$E$23*2*0.5, IF(OR(W58="Full Academic Year",V58&gt;20), 'Additional Info &amp; Definitions'!$E$23*2,  IF(AND(W58="Fall Only Semester",V58&lt;20), 'Additional Info &amp; Definitions'!$E$23*1*0.5, IF(OR(W58="Fall Only Semester",V58&gt;20), 'Additional Info &amp; Definitions'!$E$23*1, IF(AND(W58="Spring Only Semester",V58&lt;20), 'Additional Info &amp; Definitions'!$E$23*1*0.5, IF(OR(W58="Spring Only Semester",V58&gt;20), 'Additional Info &amp; Definitions'!$E$23*1," "))))))))))))</f>
        <v xml:space="preserve"> </v>
      </c>
      <c r="Z58" s="239">
        <f t="shared" si="15"/>
        <v>0</v>
      </c>
      <c r="AA58" s="303">
        <f>Z58*'Additional Info &amp; Definitions'!$F$20</f>
        <v>0</v>
      </c>
      <c r="AB58" s="243"/>
      <c r="AC58" s="209"/>
      <c r="AD58" s="80">
        <v>26.4</v>
      </c>
      <c r="AE58" s="80" t="s">
        <v>51</v>
      </c>
    </row>
    <row r="59" spans="2:31" ht="15" thickBot="1">
      <c r="B59" s="210"/>
      <c r="C59" s="211"/>
      <c r="D59" s="244"/>
      <c r="E59" s="244"/>
      <c r="F59" s="244"/>
      <c r="G59" s="244"/>
      <c r="H59" s="244"/>
      <c r="I59" s="245"/>
      <c r="J59" s="244"/>
      <c r="K59" s="305"/>
      <c r="L59" s="211"/>
      <c r="M59" s="211"/>
      <c r="N59" s="211"/>
      <c r="O59" s="212"/>
      <c r="P59" s="211"/>
      <c r="Q59" s="211"/>
      <c r="R59" s="211"/>
      <c r="S59" s="306"/>
      <c r="T59" s="306"/>
      <c r="U59" s="306"/>
      <c r="V59" s="307"/>
      <c r="W59" s="211"/>
      <c r="X59" s="211"/>
      <c r="Y59" s="211"/>
      <c r="Z59" s="211"/>
      <c r="AA59" s="211"/>
      <c r="AB59" s="217"/>
      <c r="AC59" s="209"/>
      <c r="AD59" s="80"/>
      <c r="AE59" s="80" t="s">
        <v>52</v>
      </c>
    </row>
    <row r="60" spans="2:31" ht="15" thickBot="1">
      <c r="B60" s="354" t="s">
        <v>53</v>
      </c>
      <c r="C60" s="355"/>
      <c r="D60" s="2"/>
      <c r="E60" s="2"/>
      <c r="F60" s="2"/>
      <c r="G60" s="200"/>
      <c r="H60" s="4" t="str">
        <f>_xlfn.CONCAT('Additional Info &amp; Definitions'!D16," ","Total")</f>
        <v>Fiscal Year 2025 Total</v>
      </c>
      <c r="I60" s="97">
        <f>SUM(I55:I58)</f>
        <v>0</v>
      </c>
      <c r="J60" s="5">
        <f>SUM(J55:J58)</f>
        <v>0</v>
      </c>
      <c r="K60" s="103">
        <f>SUM(K55:K58)</f>
        <v>0</v>
      </c>
      <c r="L60" s="2"/>
      <c r="M60" s="2"/>
      <c r="N60" s="2"/>
      <c r="O60" s="201"/>
      <c r="P60" s="4" t="str">
        <f>_xlfn.CONCAT('Additional Info &amp; Definitions'!E16," ","Total")</f>
        <v>Fiscal Year 2026 Total</v>
      </c>
      <c r="Q60" s="5">
        <f>SUM(Q55:Q58)</f>
        <v>0</v>
      </c>
      <c r="R60" s="5">
        <f>SUM(R55:R58)</f>
        <v>0</v>
      </c>
      <c r="S60" s="6">
        <f>SUM(S55:S58)</f>
        <v>0</v>
      </c>
      <c r="T60" s="100"/>
      <c r="U60" s="100"/>
      <c r="V60" s="170"/>
      <c r="W60" s="200"/>
      <c r="X60" s="4" t="str">
        <f>_xlfn.CONCAT('Additional Info &amp; Definitions'!F16," ","Total")</f>
        <v>Fiscal Year 2027 Total</v>
      </c>
      <c r="Y60" s="5">
        <f>SUM(Y55:Y58)</f>
        <v>0</v>
      </c>
      <c r="Z60" s="5">
        <f>SUM(Z55:Z58)</f>
        <v>0</v>
      </c>
      <c r="AA60" s="6">
        <f>SUM(AA55:AA58)</f>
        <v>0</v>
      </c>
      <c r="AB60" s="249"/>
      <c r="AC60" s="209"/>
      <c r="AD60" s="80"/>
      <c r="AE60" s="80" t="s">
        <v>54</v>
      </c>
    </row>
    <row r="61" spans="2:31" ht="15" thickBot="1">
      <c r="B61" s="251"/>
      <c r="C61" s="252"/>
      <c r="D61" s="252"/>
      <c r="E61" s="252"/>
      <c r="F61" s="252"/>
      <c r="G61" s="252"/>
      <c r="H61" s="252"/>
      <c r="I61" s="253"/>
      <c r="J61" s="252"/>
      <c r="K61" s="254"/>
      <c r="L61" s="252"/>
      <c r="M61" s="252"/>
      <c r="N61" s="252"/>
      <c r="O61" s="253"/>
      <c r="P61" s="252"/>
      <c r="Q61" s="252"/>
      <c r="R61" s="252"/>
      <c r="S61" s="308"/>
      <c r="T61" s="308"/>
      <c r="U61" s="308"/>
      <c r="V61" s="309"/>
      <c r="W61" s="252"/>
      <c r="X61" s="252"/>
      <c r="Y61" s="252"/>
      <c r="Z61" s="252"/>
      <c r="AA61" s="252"/>
      <c r="AB61" s="258"/>
      <c r="AC61" s="194"/>
      <c r="AD61" s="80"/>
      <c r="AE61" s="80"/>
    </row>
    <row r="62" spans="2:31">
      <c r="B62" s="310"/>
      <c r="C62" s="310"/>
      <c r="D62" s="310"/>
      <c r="E62" s="310"/>
      <c r="F62" s="310"/>
      <c r="G62" s="310"/>
      <c r="H62" s="310"/>
      <c r="I62" s="311"/>
      <c r="J62" s="310"/>
      <c r="K62" s="312"/>
      <c r="L62" s="310"/>
      <c r="M62" s="310"/>
      <c r="N62" s="310"/>
      <c r="O62" s="311"/>
      <c r="P62" s="310"/>
      <c r="Q62" s="313"/>
      <c r="R62" s="209"/>
      <c r="S62" s="314"/>
      <c r="T62" s="314"/>
      <c r="U62" s="314"/>
      <c r="V62" s="250"/>
      <c r="W62" s="209"/>
      <c r="X62" s="209"/>
      <c r="Y62" s="209"/>
      <c r="Z62" s="209"/>
      <c r="AA62" s="209"/>
      <c r="AB62" s="250"/>
      <c r="AC62" s="194"/>
      <c r="AD62" s="194"/>
      <c r="AE62" s="194"/>
    </row>
    <row r="63" spans="2:31">
      <c r="B63" s="194"/>
      <c r="C63" s="194"/>
      <c r="D63" s="194"/>
      <c r="E63" s="194"/>
      <c r="F63" s="194"/>
      <c r="G63" s="194"/>
      <c r="H63" s="194"/>
      <c r="I63" s="195"/>
      <c r="J63" s="194"/>
      <c r="K63" s="196"/>
      <c r="L63" s="194"/>
      <c r="M63" s="194"/>
      <c r="N63" s="194"/>
      <c r="O63" s="195"/>
      <c r="P63" s="194"/>
      <c r="Q63" s="194"/>
      <c r="R63" s="194"/>
      <c r="S63" s="197"/>
      <c r="T63" s="197"/>
      <c r="U63" s="197"/>
      <c r="V63" s="198"/>
      <c r="W63" s="194"/>
      <c r="X63" s="194"/>
      <c r="Y63" s="194"/>
      <c r="Z63" s="194"/>
      <c r="AA63" s="198"/>
      <c r="AB63" s="194"/>
      <c r="AC63" s="194"/>
      <c r="AD63" s="194"/>
      <c r="AE63" s="194"/>
    </row>
    <row r="64" spans="2:31">
      <c r="B64" s="194"/>
      <c r="C64" s="194"/>
      <c r="D64" s="194"/>
      <c r="E64" s="194"/>
      <c r="F64" s="194"/>
      <c r="G64" s="194"/>
      <c r="H64" s="194"/>
      <c r="I64" s="131"/>
      <c r="J64" s="131"/>
      <c r="K64" s="81"/>
      <c r="L64" s="194"/>
      <c r="M64" s="194"/>
      <c r="N64" s="194"/>
      <c r="O64" s="195"/>
      <c r="P64" s="194"/>
      <c r="Q64" s="194"/>
      <c r="R64" s="194"/>
      <c r="S64" s="197"/>
      <c r="T64" s="197"/>
      <c r="U64" s="197"/>
      <c r="V64" s="198"/>
      <c r="W64" s="194"/>
      <c r="X64" s="194"/>
      <c r="Y64" s="194"/>
      <c r="Z64" s="194"/>
      <c r="AA64" s="194"/>
      <c r="AB64" s="198"/>
      <c r="AC64" s="194"/>
      <c r="AD64" s="194"/>
      <c r="AE64" s="194"/>
    </row>
    <row r="65" spans="4:11">
      <c r="D65" s="194"/>
      <c r="E65" s="194"/>
      <c r="F65" s="194"/>
      <c r="G65" s="194"/>
      <c r="H65" s="194"/>
      <c r="I65" s="81"/>
      <c r="J65" s="81"/>
      <c r="K65" s="81"/>
    </row>
    <row r="66" spans="4:11">
      <c r="D66" s="194"/>
      <c r="E66" s="194"/>
      <c r="F66" s="194"/>
      <c r="G66" s="194"/>
      <c r="H66" s="194"/>
      <c r="I66" s="81"/>
      <c r="J66" s="81"/>
      <c r="K66" s="81"/>
    </row>
    <row r="67" spans="4:11">
      <c r="D67" s="194"/>
      <c r="E67" s="194"/>
      <c r="F67" s="194"/>
      <c r="G67" s="194"/>
      <c r="H67" s="194"/>
      <c r="I67" s="81"/>
      <c r="J67" s="81"/>
      <c r="K67" s="81"/>
    </row>
    <row r="68" spans="4:11">
      <c r="D68" s="194"/>
      <c r="E68" s="194"/>
      <c r="F68" s="194"/>
      <c r="G68" s="194"/>
      <c r="H68" s="194"/>
      <c r="I68" s="81"/>
      <c r="J68" s="81"/>
      <c r="K68" s="81"/>
    </row>
    <row r="69" spans="4:11">
      <c r="D69" s="194"/>
      <c r="E69" s="194"/>
      <c r="F69" s="194"/>
      <c r="G69" s="194"/>
      <c r="H69" s="194"/>
      <c r="I69" s="81"/>
      <c r="J69" s="81"/>
      <c r="K69" s="81"/>
    </row>
    <row r="70" spans="4:11">
      <c r="D70" s="194"/>
      <c r="E70" s="194"/>
      <c r="F70" s="194"/>
      <c r="G70" s="194"/>
      <c r="H70" s="194"/>
      <c r="I70" s="81"/>
      <c r="J70" s="81"/>
      <c r="K70" s="81"/>
    </row>
    <row r="72" spans="4:11">
      <c r="D72" s="194"/>
      <c r="E72" s="194"/>
      <c r="F72" s="194"/>
      <c r="G72" s="194"/>
      <c r="H72" s="194"/>
      <c r="I72" s="195"/>
      <c r="J72" s="194"/>
      <c r="K72" s="196"/>
    </row>
  </sheetData>
  <sheetProtection algorithmName="SHA-512" hashValue="TI2xQkjEe6M2Y57uVMvmxJ3cuHOuLVUl38eKFOL/KdZI8/szbz9g4DzOZlM3uzL3BMaHwizQ0HQ/OLgnY+prqg==" saltValue="UCdquihr2+p8sdZkHeYstw==" spinCount="100000" sheet="1" objects="1" scenarios="1"/>
  <protectedRanges>
    <protectedRange sqref="C55:D58 F55:G58 N55:O58 V55:W58 AB55:AB58 L55:L58 T55:T58" name="Graduate Assistants"/>
    <protectedRange sqref="V37:V46 C37:G46 J37:L46 P37:R46" name="Student Employees"/>
    <protectedRange sqref="C25:G28 V25:V28 J25:L28 P25:R28" name="Ancillary Employees"/>
    <protectedRange sqref="C13:G16 J13:M16 P13:R16 V13:V16" name="Full Benefit Employees"/>
  </protectedRanges>
  <mergeCells count="45">
    <mergeCell ref="B2:O2"/>
    <mergeCell ref="P11:T11"/>
    <mergeCell ref="B12:C12"/>
    <mergeCell ref="B18:C18"/>
    <mergeCell ref="B9:V9"/>
    <mergeCell ref="B4:O4"/>
    <mergeCell ref="B6:O6"/>
    <mergeCell ref="B7:O7"/>
    <mergeCell ref="B5:O5"/>
    <mergeCell ref="B10:B11"/>
    <mergeCell ref="C10:C11"/>
    <mergeCell ref="D10:T10"/>
    <mergeCell ref="V10:V11"/>
    <mergeCell ref="D11:I11"/>
    <mergeCell ref="J11:O11"/>
    <mergeCell ref="B54:C54"/>
    <mergeCell ref="B60:C60"/>
    <mergeCell ref="B36:C36"/>
    <mergeCell ref="B48:C48"/>
    <mergeCell ref="B52:B53"/>
    <mergeCell ref="C52:C53"/>
    <mergeCell ref="B51:AB51"/>
    <mergeCell ref="AB52:AB53"/>
    <mergeCell ref="L53:S53"/>
    <mergeCell ref="T53:AA53"/>
    <mergeCell ref="D53:K53"/>
    <mergeCell ref="D52:AA52"/>
    <mergeCell ref="B21:V21"/>
    <mergeCell ref="B22:B23"/>
    <mergeCell ref="C22:C23"/>
    <mergeCell ref="B24:C24"/>
    <mergeCell ref="V22:V23"/>
    <mergeCell ref="D23:I23"/>
    <mergeCell ref="J23:O23"/>
    <mergeCell ref="P23:T23"/>
    <mergeCell ref="J35:O35"/>
    <mergeCell ref="P35:T35"/>
    <mergeCell ref="D22:T22"/>
    <mergeCell ref="B33:V33"/>
    <mergeCell ref="B34:B35"/>
    <mergeCell ref="C34:C35"/>
    <mergeCell ref="D34:T34"/>
    <mergeCell ref="V34:V35"/>
    <mergeCell ref="D35:I35"/>
    <mergeCell ref="B30:C30"/>
  </mergeCells>
  <phoneticPr fontId="7" type="noConversion"/>
  <dataValidations xWindow="502" yWindow="741" count="15">
    <dataValidation allowBlank="1" showInputMessage="1" showErrorMessage="1" promptTitle="Hourly Rates Only" prompt="Please convert any annual salary figures into hourly figures by dividing the salary by 2080 hours. If you do this, enter &quot;40&quot; in Hours Per Week and &quot;52&quot; in Number of Weeks. " sqref="D13:E16 J13:J16 P13:P16" xr:uid="{3E231E9B-03AA-4864-8D6D-680015111645}"/>
    <dataValidation type="list" allowBlank="1" showInputMessage="1" showErrorMessage="1" errorTitle="Invalid Entry!" error="Please select an appointment period from the list. " promptTitle="Appointment Period" prompt="Please select an appointment period from the list. " sqref="G55:G58 W55:W58 O55:O58" xr:uid="{D6642A36-12A2-4100-8A8E-9D529E69FC2A}">
      <formula1>$AE$55:$AE$60</formula1>
    </dataValidation>
    <dataValidation type="list" allowBlank="1" showInputMessage="1" showErrorMessage="1" errorTitle="Invalid Entry!" error="Please select how many hours per week the GA will be expected to work from the list. " promptTitle="Hours Per Week" prompt="Please select how many hours per week the graduate assistant will be expected to work from the list. " sqref="F55:F58 V55:V58 N55:N58" xr:uid="{7CD9301C-C72D-4965-86D4-F5D59E1797CA}">
      <formula1>$AD$55:$AD$58</formula1>
    </dataValidation>
    <dataValidation type="custom" allowBlank="1" showInputMessage="1" showErrorMessage="1" errorTitle="Invalid Entry!" error="Hourly rate must be $15.00 per hour or greater.  " promptTitle="Minimum Rate Requirement" prompt="Minimum wage for staff members is $15.00 per hour effective July 1, 2023.  Minimum wage is expected to continue to rise in FY 25 and FY26. " sqref="E37:E46 E25:E28 D25:D28" xr:uid="{758B6C3D-E13F-43C0-A3B5-258B4C7D41FF}">
      <formula1>D25&gt;14.99</formula1>
    </dataValidation>
    <dataValidation allowBlank="1" showInputMessage="1" showErrorMessage="1" promptTitle="Additional Information" prompt="More information on Full Benefit Employees can be found in the Additional Info &amp; Definitions sheet. " sqref="B9:V9" xr:uid="{CDDFCAC3-60F6-4EB3-B716-670F000765A9}"/>
    <dataValidation allowBlank="1" showInputMessage="1" showErrorMessage="1" promptTitle="Additional Information" prompt="More information on Ancillary Employees can be found in the Additional Info &amp; Definitions sheet. " sqref="B21:V21" xr:uid="{D430EAA1-616C-4D71-A5D7-01DAD3AE7EA8}"/>
    <dataValidation allowBlank="1" showInputMessage="1" showErrorMessage="1" promptTitle="Additional Information" prompt="More information on Graduate Assistants can be found in the Additional Info &amp; Definitions sheet. " sqref="B51" xr:uid="{F49EFF47-2B82-4B60-BA76-69A780C48ED2}"/>
    <dataValidation type="custom" allowBlank="1" showInputMessage="1" showErrorMessage="1" errorTitle="Invalid Entry!" error="Stipend rate must be an annualized rate and be $45,675 or greater. " promptTitle="Minimum Rate Requirement" prompt="Stipends for graduate assistantships in FY 2025 have not been determined. For planning purposes, please use a minimum annualized rate of  $45,675 for FY 2025 planning purposes. Please input the annualized stipend rate, not an hourly rate. " sqref="D55:D58" xr:uid="{9D24B8F0-F7E3-4BB3-85EA-A9D67585C11E}">
      <formula1>D55&gt;45674</formula1>
    </dataValidation>
    <dataValidation type="custom" allowBlank="1" showInputMessage="1" showErrorMessage="1" errorTitle="Invalid Entry!" error="Hourly rate must be $14.50 per hour or greater. " promptTitle="Minimum Rate Requirement" prompt="Minimum wage for student employees is $14.50 per hour effective July 1, 2023.  Minimum wage is expected to continue to rise in FY 25 and FY26. " sqref="D37:D46" xr:uid="{B8E6DCE7-A9C3-4A72-9942-08F9C98CAD39}">
      <formula1>D37&gt;14.49</formula1>
    </dataValidation>
    <dataValidation type="custom" allowBlank="1" showInputMessage="1" showErrorMessage="1" errorTitle="Invalid Entry!" error="Stipend rate must be an annualized rate of $50,000 or greater." promptTitle="Minimum Rate Requirement" prompt="Stipends for graduate assistantships in FY 2026 have not been determined. For planning purposes, please use a minimum annuallized rate of $50,000 for FY 2026. Please input the annualized stipend rate, not an hourly rate. " sqref="L56:L58" xr:uid="{9B6E4149-F3A5-4C51-A6A5-75099701D52E}">
      <formula1>L56&gt;49999</formula1>
    </dataValidation>
    <dataValidation type="custom" allowBlank="1" showInputMessage="1" showErrorMessage="1" errorTitle="Invalid Entry!" error="Stipend rate must be an annualized rate of $52,500 or greater." promptTitle="Minimum Rate Requirement" prompt="Stipends for graduate assistantships in FY 2027 have not been determined. For planning purposes, please use a minimum annualized rate of $52,500 for FY 2027. Please input the annualized stipend rate, not an hourly rate. " sqref="T55:T58" xr:uid="{9D6E4899-FA06-479F-9B89-9EE57945C721}">
      <formula1>T55&gt;52499</formula1>
    </dataValidation>
    <dataValidation type="custom" allowBlank="1" showInputMessage="1" showErrorMessage="1" errorTitle="Invalid Entry!" error="Hourly rate must be $15.50 an hour or greater.  " promptTitle="Minimum Rate Requirement" prompt="Minimum wage for staff members is expected to rise to $15.50 per hour effective January 1, 2025. " sqref="J25:J28" xr:uid="{7871332F-AC26-49D7-AD0F-E2085A4A292A}">
      <formula1>J25&gt;15.49</formula1>
    </dataValidation>
    <dataValidation type="custom" allowBlank="1" showInputMessage="1" showErrorMessage="1" errorTitle="Invalid Entry!" error="Hourly rate must be greater than $15.50 per hour. " promptTitle="Minimum Rate Requirement" prompt="Minimum wage for staff members is expected to rise to $15.50 per hour on January 1, 2025." sqref="P26:P28 P25" xr:uid="{9736BC4A-30E0-4D64-B9AE-4F66DBA06DE5}">
      <formula1>P25&gt;15.49</formula1>
    </dataValidation>
    <dataValidation type="custom" allowBlank="1" showInputMessage="1" showErrorMessage="1" errorTitle="Invalid Entry!" error="Hourly rate must be $15.00 per hour or greater. " promptTitle="Minimum Rate Requirement" prompt="Minimum wage for student employees is expected to rise to $15.00 per hour on January 1, 2025. Minimum wage is expected to continue to rise." sqref="P37:P46 J37:J46" xr:uid="{F3408683-7957-47AD-A5BB-1F5E653DAF13}">
      <formula1>J37&gt;14.99</formula1>
    </dataValidation>
    <dataValidation type="custom" allowBlank="1" showInputMessage="1" showErrorMessage="1" errorTitle="Invalid Entry!" error="Stipend rate must be an annualized rate of $50,000 or greater." promptTitle="Minimum Rate Requirement" prompt="Stipends for graduate assistantships in FY 2026 have not been determined. For planning purposes, please use a minimum annualized rate of $50,000 for FY 2026. Please input the annualized stipend rate, not an hourly rate. " sqref="L55" xr:uid="{88E5F547-C872-48F5-851B-39A3961C6DEB}">
      <formula1>L55&gt;49999</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012"/>
  <sheetViews>
    <sheetView topLeftCell="A8" zoomScaleNormal="100" workbookViewId="0">
      <selection activeCell="E94" sqref="E94"/>
    </sheetView>
  </sheetViews>
  <sheetFormatPr defaultColWidth="12.625" defaultRowHeight="15" customHeight="1"/>
  <cols>
    <col min="1" max="1" width="3.125" style="9" customWidth="1"/>
    <col min="2" max="2" width="30.25" style="9" customWidth="1"/>
    <col min="3" max="3" width="45.75" style="9" bestFit="1" customWidth="1"/>
    <col min="4" max="6" width="13.375" style="9" customWidth="1"/>
    <col min="7" max="7" width="53.875" style="142" customWidth="1"/>
    <col min="8" max="8" width="11.875" style="9" bestFit="1" customWidth="1"/>
    <col min="9" max="9" width="53.625" style="9" customWidth="1"/>
    <col min="10" max="25" width="7.625" style="9" customWidth="1"/>
    <col min="26" max="16384" width="12.625" style="9"/>
  </cols>
  <sheetData>
    <row r="1" spans="1:7" ht="15" customHeight="1" thickBot="1"/>
    <row r="2" spans="1:7" ht="26.45" thickBot="1">
      <c r="B2" s="324" t="str">
        <f>_xlfn.CONCAT("Campus Sustainability Fund - Annual Grant Funding Request - Operating Budget for", " ",'Project Information Summary'!C12)</f>
        <v>Campus Sustainability Fund - Annual Grant Funding Request - Operating Budget for Environmental Learning Experiences for Undergraduate Students</v>
      </c>
      <c r="C2" s="325"/>
      <c r="D2" s="325"/>
      <c r="E2" s="325"/>
      <c r="F2" s="325"/>
      <c r="G2" s="326"/>
    </row>
    <row r="3" spans="1:7" ht="15" customHeight="1" thickBot="1">
      <c r="B3" s="75"/>
      <c r="C3" s="76"/>
      <c r="D3" s="76"/>
      <c r="E3" s="76"/>
      <c r="F3" s="76"/>
      <c r="G3" s="153"/>
    </row>
    <row r="4" spans="1:7" ht="45" customHeight="1">
      <c r="B4" s="400" t="s">
        <v>55</v>
      </c>
      <c r="C4" s="372"/>
      <c r="D4" s="372"/>
      <c r="E4" s="372"/>
      <c r="F4" s="372"/>
      <c r="G4" s="373"/>
    </row>
    <row r="5" spans="1:7" ht="60" customHeight="1">
      <c r="B5" s="374" t="s">
        <v>56</v>
      </c>
      <c r="C5" s="375"/>
      <c r="D5" s="375"/>
      <c r="E5" s="375"/>
      <c r="F5" s="375"/>
      <c r="G5" s="376"/>
    </row>
    <row r="6" spans="1:7" ht="60" customHeight="1">
      <c r="B6" s="374" t="s">
        <v>57</v>
      </c>
      <c r="C6" s="375"/>
      <c r="D6" s="375"/>
      <c r="E6" s="375"/>
      <c r="F6" s="375"/>
      <c r="G6" s="376"/>
    </row>
    <row r="7" spans="1:7" ht="30" customHeight="1">
      <c r="B7" s="405" t="s">
        <v>58</v>
      </c>
      <c r="C7" s="406"/>
      <c r="D7" s="406"/>
      <c r="E7" s="406"/>
      <c r="F7" s="406"/>
      <c r="G7" s="407"/>
    </row>
    <row r="8" spans="1:7" ht="45" customHeight="1" thickBot="1">
      <c r="B8" s="408" t="s">
        <v>59</v>
      </c>
      <c r="C8" s="409"/>
      <c r="D8" s="409"/>
      <c r="E8" s="409"/>
      <c r="F8" s="409"/>
      <c r="G8" s="410"/>
    </row>
    <row r="9" spans="1:7" ht="14.25" customHeight="1" thickBot="1">
      <c r="B9" s="16"/>
      <c r="C9" s="17"/>
      <c r="D9" s="17"/>
      <c r="E9" s="17"/>
      <c r="F9" s="17"/>
      <c r="G9" s="154"/>
    </row>
    <row r="10" spans="1:7" ht="18.600000000000001" thickBot="1">
      <c r="B10" s="391" t="s">
        <v>60</v>
      </c>
      <c r="C10" s="392"/>
      <c r="D10" s="392"/>
      <c r="E10" s="392"/>
      <c r="F10" s="392"/>
      <c r="G10" s="393"/>
    </row>
    <row r="11" spans="1:7" ht="14.25" customHeight="1">
      <c r="B11" s="18" t="s">
        <v>61</v>
      </c>
      <c r="C11" s="19" t="s">
        <v>62</v>
      </c>
      <c r="D11" s="388" t="s">
        <v>10</v>
      </c>
      <c r="E11" s="389"/>
      <c r="F11" s="390"/>
      <c r="G11" s="155" t="s">
        <v>63</v>
      </c>
    </row>
    <row r="12" spans="1:7" ht="14.25" customHeight="1">
      <c r="A12" s="20"/>
      <c r="B12" s="398"/>
      <c r="C12" s="399"/>
      <c r="D12" s="30" t="str">
        <f>'Additional Info &amp; Definitions'!$D$16</f>
        <v>Fiscal Year 2025</v>
      </c>
      <c r="E12" s="14" t="str">
        <f>'Additional Info &amp; Definitions'!$E$16</f>
        <v>Fiscal Year 2026</v>
      </c>
      <c r="F12" s="31" t="str">
        <f>'Additional Info &amp; Definitions'!$F$16</f>
        <v>Fiscal Year 2027</v>
      </c>
      <c r="G12" s="156"/>
    </row>
    <row r="13" spans="1:7" ht="14.25" customHeight="1">
      <c r="B13" s="21" t="s">
        <v>64</v>
      </c>
      <c r="C13" s="22" t="s">
        <v>65</v>
      </c>
      <c r="D13" s="64">
        <f>'Annual Grant Personnel Summary'!H18</f>
        <v>0</v>
      </c>
      <c r="E13" s="65">
        <f>'Annual Grant Personnel Summary'!N18</f>
        <v>0</v>
      </c>
      <c r="F13" s="66">
        <f>'Annual Grant Personnel Summary'!S18</f>
        <v>0</v>
      </c>
      <c r="G13" s="157"/>
    </row>
    <row r="14" spans="1:7" ht="14.25" customHeight="1">
      <c r="B14" s="21" t="s">
        <v>64</v>
      </c>
      <c r="C14" s="22" t="s">
        <v>66</v>
      </c>
      <c r="D14" s="64">
        <f>'Annual Grant Personnel Summary'!H30</f>
        <v>0</v>
      </c>
      <c r="E14" s="65">
        <f>'Annual Grant Personnel Summary'!N30</f>
        <v>0</v>
      </c>
      <c r="F14" s="66">
        <f>'Annual Grant Personnel Summary'!S30</f>
        <v>0</v>
      </c>
      <c r="G14" s="157"/>
    </row>
    <row r="15" spans="1:7" ht="14.25" customHeight="1">
      <c r="B15" s="21" t="s">
        <v>64</v>
      </c>
      <c r="C15" s="22" t="s">
        <v>67</v>
      </c>
      <c r="D15" s="64">
        <f>'Annual Grant Personnel Summary'!H48</f>
        <v>19200</v>
      </c>
      <c r="E15" s="65">
        <f>'Annual Grant Personnel Summary'!N48</f>
        <v>0</v>
      </c>
      <c r="F15" s="66">
        <f>'Annual Grant Personnel Summary'!S48</f>
        <v>0</v>
      </c>
      <c r="G15" s="157"/>
    </row>
    <row r="16" spans="1:7" ht="14.25" customHeight="1" thickBot="1">
      <c r="B16" s="23" t="s">
        <v>64</v>
      </c>
      <c r="C16" s="24" t="s">
        <v>68</v>
      </c>
      <c r="D16" s="67">
        <f>'Annual Grant Personnel Summary'!J60</f>
        <v>0</v>
      </c>
      <c r="E16" s="68">
        <f>'Annual Grant Personnel Summary'!R60</f>
        <v>0</v>
      </c>
      <c r="F16" s="69">
        <f>'Annual Grant Personnel Summary'!Z60</f>
        <v>0</v>
      </c>
      <c r="G16" s="157"/>
    </row>
    <row r="17" spans="1:8" ht="18.600000000000001" thickBot="1">
      <c r="B17" s="394" t="s">
        <v>69</v>
      </c>
      <c r="C17" s="395"/>
      <c r="D17" s="25">
        <f>SUM(D13:D16)</f>
        <v>19200</v>
      </c>
      <c r="E17" s="26">
        <f>SUM(E13:E16)</f>
        <v>0</v>
      </c>
      <c r="F17" s="27">
        <f>SUM(F13:F16)</f>
        <v>0</v>
      </c>
      <c r="G17" s="158"/>
    </row>
    <row r="18" spans="1:8" ht="14.25" customHeight="1" thickBot="1">
      <c r="A18" s="20"/>
      <c r="B18" s="28"/>
      <c r="C18" s="29"/>
      <c r="D18" s="29"/>
      <c r="E18" s="29"/>
      <c r="F18" s="29"/>
      <c r="G18" s="159"/>
      <c r="H18" s="20"/>
    </row>
    <row r="19" spans="1:8" ht="14.25" customHeight="1">
      <c r="B19" s="18" t="s">
        <v>61</v>
      </c>
      <c r="C19" s="19" t="s">
        <v>62</v>
      </c>
      <c r="D19" s="388" t="s">
        <v>10</v>
      </c>
      <c r="E19" s="389"/>
      <c r="F19" s="390"/>
      <c r="G19" s="155" t="s">
        <v>63</v>
      </c>
    </row>
    <row r="20" spans="1:8" ht="14.25" customHeight="1">
      <c r="A20" s="20"/>
      <c r="B20" s="398"/>
      <c r="C20" s="399"/>
      <c r="D20" s="30" t="str">
        <f>'Additional Info &amp; Definitions'!$D$16</f>
        <v>Fiscal Year 2025</v>
      </c>
      <c r="E20" s="14" t="str">
        <f>'Additional Info &amp; Definitions'!$E$16</f>
        <v>Fiscal Year 2026</v>
      </c>
      <c r="F20" s="31" t="str">
        <f>'Additional Info &amp; Definitions'!$F$16</f>
        <v>Fiscal Year 2027</v>
      </c>
      <c r="G20" s="156"/>
    </row>
    <row r="21" spans="1:8" ht="14.25" customHeight="1">
      <c r="B21" s="21" t="s">
        <v>70</v>
      </c>
      <c r="C21" s="22" t="s">
        <v>71</v>
      </c>
      <c r="D21" s="62">
        <f>'Annual Grant Personnel Summary'!I18</f>
        <v>0</v>
      </c>
      <c r="E21" s="15">
        <f>'Annual Grant Personnel Summary'!O18</f>
        <v>0</v>
      </c>
      <c r="F21" s="63">
        <f>'Annual Grant Personnel Summary'!T18</f>
        <v>0</v>
      </c>
      <c r="G21" s="157"/>
    </row>
    <row r="22" spans="1:8" ht="14.25" customHeight="1">
      <c r="B22" s="21" t="s">
        <v>70</v>
      </c>
      <c r="C22" s="22" t="s">
        <v>72</v>
      </c>
      <c r="D22" s="62">
        <f>'Annual Grant Personnel Summary'!I30</f>
        <v>0</v>
      </c>
      <c r="E22" s="15">
        <f>'Annual Grant Personnel Summary'!O30</f>
        <v>0</v>
      </c>
      <c r="F22" s="63">
        <f>'Annual Grant Personnel Summary'!T30</f>
        <v>0</v>
      </c>
      <c r="G22" s="157"/>
    </row>
    <row r="23" spans="1:8" ht="14.25" customHeight="1">
      <c r="B23" s="21" t="s">
        <v>70</v>
      </c>
      <c r="C23" s="22" t="s">
        <v>73</v>
      </c>
      <c r="D23" s="62">
        <f>'Annual Grant Personnel Summary'!I48</f>
        <v>384</v>
      </c>
      <c r="E23" s="15">
        <f>'Annual Grant Personnel Summary'!O48</f>
        <v>0</v>
      </c>
      <c r="F23" s="63">
        <f>'Annual Grant Personnel Summary'!T48</f>
        <v>0</v>
      </c>
      <c r="G23" s="157"/>
    </row>
    <row r="24" spans="1:8" ht="14.25" customHeight="1" thickBot="1">
      <c r="B24" s="23" t="s">
        <v>70</v>
      </c>
      <c r="C24" s="24" t="s">
        <v>74</v>
      </c>
      <c r="D24" s="59">
        <f>'Annual Grant Personnel Summary'!K60</f>
        <v>0</v>
      </c>
      <c r="E24" s="60">
        <f>'Annual Grant Personnel Summary'!S60</f>
        <v>0</v>
      </c>
      <c r="F24" s="61">
        <f>'Annual Grant Personnel Summary'!AA60</f>
        <v>0</v>
      </c>
      <c r="G24" s="157"/>
    </row>
    <row r="25" spans="1:8" ht="19.149999999999999" thickTop="1" thickBot="1">
      <c r="B25" s="394" t="s">
        <v>75</v>
      </c>
      <c r="C25" s="395"/>
      <c r="D25" s="32">
        <f>SUM(D21:D24)</f>
        <v>384</v>
      </c>
      <c r="E25" s="33">
        <f t="shared" ref="E25" si="0">SUM(E21:E24)</f>
        <v>0</v>
      </c>
      <c r="F25" s="34">
        <f>SUM(F21:F24)</f>
        <v>0</v>
      </c>
      <c r="G25" s="160"/>
    </row>
    <row r="26" spans="1:8" ht="14.25" customHeight="1" thickBot="1">
      <c r="A26" s="20"/>
      <c r="B26" s="28"/>
      <c r="C26" s="29"/>
      <c r="D26" s="29"/>
      <c r="E26" s="29"/>
      <c r="F26" s="29"/>
      <c r="G26" s="159"/>
      <c r="H26" s="20"/>
    </row>
    <row r="27" spans="1:8" ht="14.25" customHeight="1">
      <c r="B27" s="18" t="s">
        <v>61</v>
      </c>
      <c r="C27" s="19" t="s">
        <v>62</v>
      </c>
      <c r="D27" s="388" t="s">
        <v>10</v>
      </c>
      <c r="E27" s="389"/>
      <c r="F27" s="390"/>
      <c r="G27" s="155" t="s">
        <v>63</v>
      </c>
    </row>
    <row r="28" spans="1:8" ht="14.25" customHeight="1">
      <c r="A28" s="20"/>
      <c r="B28" s="403"/>
      <c r="C28" s="404"/>
      <c r="D28" s="30" t="str">
        <f>'Additional Info &amp; Definitions'!$D$16</f>
        <v>Fiscal Year 2025</v>
      </c>
      <c r="E28" s="14" t="s">
        <v>76</v>
      </c>
      <c r="F28" s="31" t="str">
        <f>'Additional Info &amp; Definitions'!$F$16</f>
        <v>Fiscal Year 2027</v>
      </c>
      <c r="G28" s="156"/>
    </row>
    <row r="29" spans="1:8" thickBot="1">
      <c r="B29" s="35" t="s">
        <v>77</v>
      </c>
      <c r="C29" s="36" t="s">
        <v>77</v>
      </c>
      <c r="D29" s="59">
        <f>'Annual Grant Personnel Summary'!I60</f>
        <v>0</v>
      </c>
      <c r="E29" s="60">
        <f>'Annual Grant Personnel Summary'!Q60</f>
        <v>0</v>
      </c>
      <c r="F29" s="61">
        <f>'Annual Grant Personnel Summary'!Y60</f>
        <v>0</v>
      </c>
      <c r="G29" s="157"/>
    </row>
    <row r="30" spans="1:8" ht="18.600000000000001" thickBot="1">
      <c r="B30" s="396" t="s">
        <v>78</v>
      </c>
      <c r="C30" s="397"/>
      <c r="D30" s="25">
        <f>D29</f>
        <v>0</v>
      </c>
      <c r="E30" s="26">
        <f t="shared" ref="E30:F30" si="1">E29</f>
        <v>0</v>
      </c>
      <c r="F30" s="27">
        <f t="shared" si="1"/>
        <v>0</v>
      </c>
      <c r="G30" s="160"/>
    </row>
    <row r="31" spans="1:8" ht="14.25" customHeight="1" thickBot="1">
      <c r="B31" s="37"/>
      <c r="C31" s="38"/>
      <c r="D31" s="39"/>
      <c r="E31" s="39"/>
      <c r="F31" s="39"/>
      <c r="G31" s="161"/>
    </row>
    <row r="32" spans="1:8" ht="18.600000000000001" thickBot="1">
      <c r="B32" s="391" t="s">
        <v>79</v>
      </c>
      <c r="C32" s="392"/>
      <c r="D32" s="392"/>
      <c r="E32" s="392"/>
      <c r="F32" s="392"/>
      <c r="G32" s="393"/>
    </row>
    <row r="33" spans="1:7" ht="14.25" customHeight="1">
      <c r="B33" s="18" t="s">
        <v>80</v>
      </c>
      <c r="C33" s="19" t="s">
        <v>62</v>
      </c>
      <c r="D33" s="388" t="s">
        <v>10</v>
      </c>
      <c r="E33" s="389"/>
      <c r="F33" s="390"/>
      <c r="G33" s="155" t="s">
        <v>63</v>
      </c>
    </row>
    <row r="34" spans="1:7" ht="14.25" customHeight="1">
      <c r="A34" s="20"/>
      <c r="B34" s="398"/>
      <c r="C34" s="399"/>
      <c r="D34" s="30" t="str">
        <f>'Additional Info &amp; Definitions'!$D$16</f>
        <v>Fiscal Year 2025</v>
      </c>
      <c r="E34" s="14" t="str">
        <f>'Additional Info &amp; Definitions'!$E$16</f>
        <v>Fiscal Year 2026</v>
      </c>
      <c r="F34" s="31" t="str">
        <f>'Additional Info &amp; Definitions'!$F$16</f>
        <v>Fiscal Year 2027</v>
      </c>
      <c r="G34" s="156"/>
    </row>
    <row r="35" spans="1:7" ht="14.25" customHeight="1">
      <c r="B35" s="21" t="s">
        <v>81</v>
      </c>
      <c r="C35" s="40"/>
      <c r="D35" s="82"/>
      <c r="E35" s="73"/>
      <c r="F35" s="74"/>
      <c r="G35" s="157"/>
    </row>
    <row r="36" spans="1:7" ht="14.25" customHeight="1">
      <c r="B36" s="21" t="s">
        <v>81</v>
      </c>
      <c r="C36" s="40"/>
      <c r="D36" s="82"/>
      <c r="E36" s="73"/>
      <c r="F36" s="74"/>
      <c r="G36" s="157"/>
    </row>
    <row r="37" spans="1:7" ht="14.25" customHeight="1">
      <c r="B37" s="21" t="s">
        <v>81</v>
      </c>
      <c r="C37" s="40"/>
      <c r="D37" s="82"/>
      <c r="E37" s="73"/>
      <c r="F37" s="74"/>
      <c r="G37" s="157"/>
    </row>
    <row r="38" spans="1:7" ht="14.25" customHeight="1">
      <c r="B38" s="21" t="s">
        <v>81</v>
      </c>
      <c r="C38" s="40"/>
      <c r="D38" s="82"/>
      <c r="E38" s="73"/>
      <c r="F38" s="74"/>
      <c r="G38" s="157"/>
    </row>
    <row r="39" spans="1:7" ht="14.25" customHeight="1">
      <c r="B39" s="21" t="s">
        <v>81</v>
      </c>
      <c r="C39" s="40"/>
      <c r="D39" s="82"/>
      <c r="E39" s="73"/>
      <c r="F39" s="74"/>
      <c r="G39" s="157"/>
    </row>
    <row r="40" spans="1:7" ht="14.25" customHeight="1">
      <c r="B40" s="21" t="s">
        <v>81</v>
      </c>
      <c r="C40" s="40"/>
      <c r="D40" s="82"/>
      <c r="E40" s="73"/>
      <c r="F40" s="74"/>
      <c r="G40" s="157"/>
    </row>
    <row r="41" spans="1:7" ht="14.25" customHeight="1">
      <c r="B41" s="21" t="s">
        <v>81</v>
      </c>
      <c r="C41" s="40"/>
      <c r="D41" s="82"/>
      <c r="E41" s="73"/>
      <c r="F41" s="74"/>
      <c r="G41" s="157"/>
    </row>
    <row r="42" spans="1:7" ht="14.25" customHeight="1">
      <c r="B42" s="21" t="s">
        <v>81</v>
      </c>
      <c r="C42" s="40"/>
      <c r="D42" s="82"/>
      <c r="E42" s="73"/>
      <c r="F42" s="74"/>
      <c r="G42" s="157"/>
    </row>
    <row r="43" spans="1:7" ht="14.25" customHeight="1">
      <c r="B43" s="21" t="s">
        <v>81</v>
      </c>
      <c r="C43" s="40"/>
      <c r="D43" s="82"/>
      <c r="E43" s="73"/>
      <c r="F43" s="74"/>
      <c r="G43" s="157"/>
    </row>
    <row r="44" spans="1:7" ht="14.25" customHeight="1">
      <c r="B44" s="21" t="s">
        <v>81</v>
      </c>
      <c r="C44" s="40"/>
      <c r="D44" s="82"/>
      <c r="E44" s="73"/>
      <c r="F44" s="74"/>
      <c r="G44" s="157"/>
    </row>
    <row r="45" spans="1:7" ht="14.25" customHeight="1">
      <c r="B45" s="21" t="s">
        <v>81</v>
      </c>
      <c r="C45" s="40"/>
      <c r="D45" s="82"/>
      <c r="E45" s="73"/>
      <c r="F45" s="74"/>
      <c r="G45" s="157"/>
    </row>
    <row r="46" spans="1:7" ht="14.25" customHeight="1">
      <c r="B46" s="21" t="s">
        <v>81</v>
      </c>
      <c r="C46" s="40"/>
      <c r="D46" s="82"/>
      <c r="E46" s="73"/>
      <c r="F46" s="74"/>
      <c r="G46" s="157"/>
    </row>
    <row r="47" spans="1:7" ht="14.25" customHeight="1">
      <c r="B47" s="21" t="s">
        <v>81</v>
      </c>
      <c r="C47" s="40"/>
      <c r="D47" s="82"/>
      <c r="E47" s="73"/>
      <c r="F47" s="74"/>
      <c r="G47" s="157"/>
    </row>
    <row r="48" spans="1:7" ht="14.25" customHeight="1">
      <c r="B48" s="21" t="s">
        <v>81</v>
      </c>
      <c r="C48" s="40"/>
      <c r="D48" s="82"/>
      <c r="E48" s="73"/>
      <c r="F48" s="74"/>
      <c r="G48" s="157"/>
    </row>
    <row r="49" spans="1:7" ht="14.25" customHeight="1" thickBot="1">
      <c r="B49" s="23" t="s">
        <v>81</v>
      </c>
      <c r="C49" s="41"/>
      <c r="D49" s="83"/>
      <c r="E49" s="84"/>
      <c r="F49" s="85"/>
      <c r="G49" s="162"/>
    </row>
    <row r="50" spans="1:7" ht="19.149999999999999" thickTop="1" thickBot="1">
      <c r="B50" s="394" t="s">
        <v>82</v>
      </c>
      <c r="C50" s="395"/>
      <c r="D50" s="32">
        <f>SUM(D35:D49)</f>
        <v>0</v>
      </c>
      <c r="E50" s="33">
        <f t="shared" ref="E50:F50" si="2">SUM(E35:E49)</f>
        <v>0</v>
      </c>
      <c r="F50" s="34">
        <f t="shared" si="2"/>
        <v>0</v>
      </c>
      <c r="G50" s="160"/>
    </row>
    <row r="51" spans="1:7" ht="14.25" customHeight="1" thickBot="1">
      <c r="B51" s="37"/>
      <c r="C51" s="38"/>
      <c r="D51" s="39"/>
      <c r="E51" s="39"/>
      <c r="F51" s="39"/>
      <c r="G51" s="161"/>
    </row>
    <row r="52" spans="1:7" ht="18.600000000000001" thickBot="1">
      <c r="B52" s="391" t="s">
        <v>83</v>
      </c>
      <c r="C52" s="392"/>
      <c r="D52" s="392"/>
      <c r="E52" s="392"/>
      <c r="F52" s="392"/>
      <c r="G52" s="393"/>
    </row>
    <row r="53" spans="1:7" ht="14.25" customHeight="1">
      <c r="B53" s="18" t="s">
        <v>84</v>
      </c>
      <c r="C53" s="19" t="s">
        <v>62</v>
      </c>
      <c r="D53" s="388" t="s">
        <v>10</v>
      </c>
      <c r="E53" s="389"/>
      <c r="F53" s="390"/>
      <c r="G53" s="155" t="s">
        <v>63</v>
      </c>
    </row>
    <row r="54" spans="1:7" ht="14.25" customHeight="1">
      <c r="A54" s="20"/>
      <c r="B54" s="398"/>
      <c r="C54" s="399"/>
      <c r="D54" s="30" t="str">
        <f>'Additional Info &amp; Definitions'!$D$16</f>
        <v>Fiscal Year 2025</v>
      </c>
      <c r="E54" s="14" t="str">
        <f>'Additional Info &amp; Definitions'!$E$16</f>
        <v>Fiscal Year 2026</v>
      </c>
      <c r="F54" s="31" t="str">
        <f>'Additional Info &amp; Definitions'!$F$16</f>
        <v>Fiscal Year 2027</v>
      </c>
      <c r="G54" s="156"/>
    </row>
    <row r="55" spans="1:7" ht="14.25" customHeight="1">
      <c r="B55" s="21" t="s">
        <v>83</v>
      </c>
      <c r="C55" s="40"/>
      <c r="D55" s="82"/>
      <c r="E55" s="73"/>
      <c r="F55" s="74"/>
      <c r="G55" s="162"/>
    </row>
    <row r="56" spans="1:7" ht="14.25" customHeight="1">
      <c r="B56" s="21" t="s">
        <v>83</v>
      </c>
      <c r="C56" s="40"/>
      <c r="D56" s="91"/>
      <c r="E56" s="73"/>
      <c r="F56" s="74"/>
      <c r="G56" s="162"/>
    </row>
    <row r="57" spans="1:7" ht="14.25" customHeight="1">
      <c r="B57" s="21" t="s">
        <v>83</v>
      </c>
      <c r="C57" s="40"/>
      <c r="D57" s="82"/>
      <c r="E57" s="73"/>
      <c r="F57" s="74"/>
      <c r="G57" s="162"/>
    </row>
    <row r="58" spans="1:7" ht="14.25" customHeight="1">
      <c r="B58" s="21" t="s">
        <v>83</v>
      </c>
      <c r="C58" s="40"/>
      <c r="D58" s="82"/>
      <c r="E58" s="73"/>
      <c r="F58" s="74"/>
      <c r="G58" s="162"/>
    </row>
    <row r="59" spans="1:7" ht="14.25" customHeight="1" thickBot="1">
      <c r="B59" s="23" t="s">
        <v>83</v>
      </c>
      <c r="C59" s="41"/>
      <c r="D59" s="83"/>
      <c r="E59" s="84"/>
      <c r="F59" s="85"/>
      <c r="G59" s="162"/>
    </row>
    <row r="60" spans="1:7" ht="19.149999999999999" thickTop="1" thickBot="1">
      <c r="B60" s="394" t="s">
        <v>85</v>
      </c>
      <c r="C60" s="395"/>
      <c r="D60" s="32">
        <f>SUM(D55:D59)</f>
        <v>0</v>
      </c>
      <c r="E60" s="33">
        <f t="shared" ref="E60:F60" si="3">SUM(E55:E59)</f>
        <v>0</v>
      </c>
      <c r="F60" s="34">
        <f t="shared" si="3"/>
        <v>0</v>
      </c>
      <c r="G60" s="160"/>
    </row>
    <row r="61" spans="1:7" ht="14.25" customHeight="1" thickBot="1">
      <c r="B61" s="42"/>
      <c r="C61" s="43"/>
      <c r="D61" s="29"/>
      <c r="E61" s="29"/>
      <c r="F61" s="29"/>
      <c r="G61" s="159"/>
    </row>
    <row r="62" spans="1:7" ht="18.600000000000001" thickBot="1">
      <c r="B62" s="391" t="s">
        <v>86</v>
      </c>
      <c r="C62" s="392"/>
      <c r="D62" s="392"/>
      <c r="E62" s="392"/>
      <c r="F62" s="392"/>
      <c r="G62" s="393"/>
    </row>
    <row r="63" spans="1:7" ht="14.25" customHeight="1">
      <c r="B63" s="18" t="s">
        <v>87</v>
      </c>
      <c r="C63" s="19" t="s">
        <v>62</v>
      </c>
      <c r="D63" s="388" t="s">
        <v>10</v>
      </c>
      <c r="E63" s="389"/>
      <c r="F63" s="390"/>
      <c r="G63" s="155" t="s">
        <v>63</v>
      </c>
    </row>
    <row r="64" spans="1:7" ht="14.25" customHeight="1">
      <c r="B64" s="401"/>
      <c r="C64" s="402"/>
      <c r="D64" s="30" t="str">
        <f>'Additional Info &amp; Definitions'!$D$16</f>
        <v>Fiscal Year 2025</v>
      </c>
      <c r="E64" s="14" t="str">
        <f>'Additional Info &amp; Definitions'!$E$16</f>
        <v>Fiscal Year 2026</v>
      </c>
      <c r="F64" s="31" t="str">
        <f>'Additional Info &amp; Definitions'!$F$16</f>
        <v>Fiscal Year 2027</v>
      </c>
      <c r="G64" s="156"/>
    </row>
    <row r="65" spans="1:24" ht="14.25" customHeight="1">
      <c r="B65" s="21" t="s">
        <v>88</v>
      </c>
      <c r="C65" s="44"/>
      <c r="D65" s="82"/>
      <c r="E65" s="73"/>
      <c r="F65" s="74"/>
      <c r="G65" s="163"/>
    </row>
    <row r="66" spans="1:24" ht="14.25" customHeight="1">
      <c r="B66" s="21" t="s">
        <v>88</v>
      </c>
      <c r="C66" s="44"/>
      <c r="D66" s="82"/>
      <c r="E66" s="73"/>
      <c r="F66" s="74"/>
      <c r="G66" s="163"/>
    </row>
    <row r="67" spans="1:24" ht="14.25" customHeight="1">
      <c r="B67" s="21" t="s">
        <v>89</v>
      </c>
      <c r="C67" s="44"/>
      <c r="D67" s="82"/>
      <c r="E67" s="73"/>
      <c r="F67" s="74"/>
      <c r="G67" s="163"/>
    </row>
    <row r="68" spans="1:24" ht="14.25" customHeight="1">
      <c r="B68" s="21" t="s">
        <v>89</v>
      </c>
      <c r="C68" s="44"/>
      <c r="D68" s="82"/>
      <c r="E68" s="73"/>
      <c r="F68" s="74"/>
      <c r="G68" s="163"/>
    </row>
    <row r="69" spans="1:24" ht="14.25" customHeight="1">
      <c r="B69" s="111" t="s">
        <v>90</v>
      </c>
      <c r="C69" s="112"/>
      <c r="D69" s="113"/>
      <c r="E69" s="114"/>
      <c r="F69" s="115"/>
      <c r="G69" s="163"/>
    </row>
    <row r="70" spans="1:24" ht="14.25" customHeight="1">
      <c r="B70" s="111" t="s">
        <v>90</v>
      </c>
      <c r="C70" s="112"/>
      <c r="D70" s="113"/>
      <c r="E70" s="114"/>
      <c r="F70" s="115"/>
      <c r="G70" s="163"/>
    </row>
    <row r="71" spans="1:24" ht="14.25" customHeight="1" thickBot="1">
      <c r="B71" s="23" t="s">
        <v>91</v>
      </c>
      <c r="C71" s="45"/>
      <c r="D71" s="83"/>
      <c r="E71" s="84"/>
      <c r="F71" s="85"/>
      <c r="G71" s="163"/>
    </row>
    <row r="72" spans="1:24" ht="19.149999999999999" thickTop="1" thickBot="1">
      <c r="B72" s="396" t="s">
        <v>92</v>
      </c>
      <c r="C72" s="397"/>
      <c r="D72" s="32">
        <f>SUM(D65:D71)</f>
        <v>0</v>
      </c>
      <c r="E72" s="33">
        <f>SUM(E65:E71)</f>
        <v>0</v>
      </c>
      <c r="F72" s="34">
        <f>SUM(F65:F71)</f>
        <v>0</v>
      </c>
      <c r="G72" s="160"/>
    </row>
    <row r="73" spans="1:24" customFormat="1" ht="14.45">
      <c r="B73" s="42"/>
      <c r="C73" s="43"/>
      <c r="D73" s="29"/>
      <c r="E73" s="29"/>
      <c r="F73" s="29"/>
      <c r="G73" s="159"/>
    </row>
    <row r="74" spans="1:24" customFormat="1" ht="18.600000000000001" thickBot="1">
      <c r="B74" s="183" t="s">
        <v>93</v>
      </c>
      <c r="C74" s="184"/>
      <c r="D74" s="184"/>
      <c r="E74" s="184"/>
      <c r="F74" s="184"/>
      <c r="G74" s="184"/>
    </row>
    <row r="75" spans="1:24" customFormat="1" ht="14.45">
      <c r="B75" s="28"/>
      <c r="C75" s="29"/>
      <c r="D75" s="388" t="s">
        <v>94</v>
      </c>
      <c r="E75" s="389"/>
      <c r="F75" s="390"/>
      <c r="G75" s="155" t="s">
        <v>63</v>
      </c>
    </row>
    <row r="76" spans="1:24" customFormat="1" thickBot="1">
      <c r="B76" s="28"/>
      <c r="C76" s="29"/>
      <c r="D76" s="30" t="str">
        <f>'Additional Info &amp; Definitions'!$D$16</f>
        <v>Fiscal Year 2025</v>
      </c>
      <c r="E76" s="14" t="str">
        <f>'Additional Info &amp; Definitions'!$E$16</f>
        <v>Fiscal Year 2026</v>
      </c>
      <c r="F76" s="31" t="str">
        <f>'Additional Info &amp; Definitions'!$F$16</f>
        <v>Fiscal Year 2027</v>
      </c>
      <c r="G76" s="164"/>
    </row>
    <row r="77" spans="1:24" customFormat="1" ht="18.600000000000001" thickBot="1">
      <c r="B77" s="383" t="s">
        <v>95</v>
      </c>
      <c r="C77" s="384"/>
      <c r="D77" s="56">
        <f>SUM(D17,D25,D30,D50,D60,D72)</f>
        <v>19584</v>
      </c>
      <c r="E77" s="57">
        <f t="shared" ref="E77:F77" si="4">SUM(E17,E25,E30,E50,E60,E72)</f>
        <v>0</v>
      </c>
      <c r="F77" s="58">
        <f t="shared" si="4"/>
        <v>0</v>
      </c>
      <c r="G77" s="177"/>
    </row>
    <row r="78" spans="1:24" customFormat="1" ht="14.45">
      <c r="A78" s="185"/>
      <c r="B78" s="42"/>
      <c r="C78" s="43"/>
      <c r="D78" s="29"/>
      <c r="E78" s="29"/>
      <c r="F78" s="29"/>
      <c r="G78" s="159"/>
      <c r="H78" s="185"/>
      <c r="I78" s="185"/>
      <c r="J78" s="185"/>
      <c r="K78" s="185"/>
      <c r="L78" s="185"/>
      <c r="M78" s="185"/>
      <c r="N78" s="185"/>
      <c r="O78" s="185"/>
      <c r="P78" s="185"/>
      <c r="Q78" s="185"/>
      <c r="R78" s="185"/>
      <c r="S78" s="185"/>
      <c r="T78" s="185"/>
      <c r="U78" s="185"/>
      <c r="V78" s="185"/>
      <c r="W78" s="185"/>
      <c r="X78" s="185"/>
    </row>
    <row r="79" spans="1:24" customFormat="1" ht="18.600000000000001" thickBot="1">
      <c r="A79" s="185"/>
      <c r="B79" s="413" t="s">
        <v>96</v>
      </c>
      <c r="C79" s="414"/>
      <c r="D79" s="414"/>
      <c r="E79" s="414"/>
      <c r="F79" s="414"/>
      <c r="G79" s="414"/>
      <c r="H79" s="185"/>
      <c r="I79" s="185"/>
      <c r="J79" s="185"/>
      <c r="K79" s="185"/>
      <c r="L79" s="185"/>
      <c r="M79" s="185"/>
      <c r="N79" s="185"/>
      <c r="O79" s="185"/>
      <c r="P79" s="185"/>
      <c r="Q79" s="185"/>
      <c r="R79" s="185"/>
      <c r="S79" s="185"/>
      <c r="T79" s="185"/>
      <c r="U79" s="185"/>
      <c r="V79" s="185"/>
      <c r="W79" s="185"/>
      <c r="X79" s="185"/>
    </row>
    <row r="80" spans="1:24" customFormat="1" ht="14.45">
      <c r="A80" s="185"/>
      <c r="B80" s="186" t="s">
        <v>61</v>
      </c>
      <c r="C80" s="187" t="s">
        <v>62</v>
      </c>
      <c r="D80" s="388" t="s">
        <v>94</v>
      </c>
      <c r="E80" s="389"/>
      <c r="F80" s="390"/>
      <c r="G80" s="155"/>
      <c r="H80" s="185"/>
      <c r="I80" s="185"/>
      <c r="J80" s="185"/>
      <c r="K80" s="185"/>
      <c r="L80" s="185"/>
      <c r="M80" s="185"/>
      <c r="N80" s="185"/>
      <c r="O80" s="185"/>
      <c r="P80" s="185"/>
      <c r="Q80" s="185"/>
      <c r="R80" s="185"/>
      <c r="S80" s="185"/>
      <c r="T80" s="185"/>
      <c r="U80" s="185"/>
      <c r="V80" s="185"/>
      <c r="W80" s="185"/>
      <c r="X80" s="185"/>
    </row>
    <row r="81" spans="1:24" customFormat="1" ht="14.45">
      <c r="A81" s="185"/>
      <c r="B81" s="411"/>
      <c r="C81" s="412"/>
      <c r="D81" s="30" t="str">
        <f>'Additional Info &amp; Definitions'!$D$16</f>
        <v>Fiscal Year 2025</v>
      </c>
      <c r="E81" s="14" t="str">
        <f>'Additional Info &amp; Definitions'!$E$16</f>
        <v>Fiscal Year 2026</v>
      </c>
      <c r="F81" s="31" t="str">
        <f>'Additional Info &amp; Definitions'!$F$16</f>
        <v>Fiscal Year 2027</v>
      </c>
      <c r="G81" s="164"/>
      <c r="H81" s="185"/>
      <c r="I81" s="185"/>
      <c r="J81" s="185"/>
      <c r="K81" s="185"/>
      <c r="L81" s="185"/>
      <c r="M81" s="185"/>
      <c r="N81" s="185"/>
      <c r="O81" s="185"/>
      <c r="P81" s="185"/>
      <c r="Q81" s="185"/>
      <c r="R81" s="185"/>
      <c r="S81" s="185"/>
      <c r="T81" s="185"/>
      <c r="U81" s="185"/>
      <c r="V81" s="185"/>
      <c r="W81" s="185"/>
      <c r="X81" s="185"/>
    </row>
    <row r="82" spans="1:24" customFormat="1" thickBot="1">
      <c r="A82" s="185"/>
      <c r="B82" s="188" t="s">
        <v>96</v>
      </c>
      <c r="C82" s="190" t="s">
        <v>97</v>
      </c>
      <c r="D82" s="56">
        <v>0</v>
      </c>
      <c r="E82" s="57">
        <f t="shared" ref="E82:F82" si="5">ROUNDUP(E77*0.02,-1)</f>
        <v>0</v>
      </c>
      <c r="F82" s="58">
        <f t="shared" si="5"/>
        <v>0</v>
      </c>
      <c r="G82" s="189"/>
      <c r="H82" s="185"/>
      <c r="I82" s="185"/>
      <c r="J82" s="185"/>
      <c r="K82" s="185"/>
      <c r="L82" s="185"/>
      <c r="M82" s="185"/>
      <c r="N82" s="185"/>
      <c r="O82" s="185"/>
      <c r="P82" s="185"/>
      <c r="Q82" s="185"/>
      <c r="R82" s="185"/>
      <c r="S82" s="185"/>
      <c r="T82" s="185"/>
      <c r="U82" s="185"/>
      <c r="V82" s="185"/>
      <c r="W82" s="185"/>
      <c r="X82" s="185"/>
    </row>
    <row r="83" spans="1:24" customFormat="1" ht="14.45">
      <c r="B83" s="42"/>
      <c r="C83" s="43"/>
      <c r="D83" s="29"/>
      <c r="E83" s="29"/>
      <c r="F83" s="29"/>
      <c r="G83" s="176"/>
    </row>
    <row r="84" spans="1:24" ht="14.25" customHeight="1" thickBot="1">
      <c r="B84" s="182"/>
      <c r="C84" s="39"/>
      <c r="D84" s="39"/>
      <c r="E84" s="39"/>
      <c r="F84" s="39"/>
      <c r="G84" s="161"/>
    </row>
    <row r="85" spans="1:24" s="48" customFormat="1" ht="26.45" thickBot="1">
      <c r="A85" s="47"/>
      <c r="B85" s="385" t="s">
        <v>98</v>
      </c>
      <c r="C85" s="386"/>
      <c r="D85" s="386"/>
      <c r="E85" s="386"/>
      <c r="F85" s="386"/>
      <c r="G85" s="387"/>
      <c r="H85" s="47"/>
    </row>
    <row r="86" spans="1:24" ht="14.25" customHeight="1">
      <c r="A86" s="20"/>
      <c r="B86" s="28"/>
      <c r="C86" s="29"/>
      <c r="D86" s="388" t="s">
        <v>94</v>
      </c>
      <c r="E86" s="389"/>
      <c r="F86" s="390"/>
      <c r="G86" s="155"/>
      <c r="H86" s="20"/>
    </row>
    <row r="87" spans="1:24" ht="14.25" customHeight="1">
      <c r="A87" s="20"/>
      <c r="B87" s="28"/>
      <c r="C87" s="29"/>
      <c r="D87" s="30" t="str">
        <f>'Additional Info &amp; Definitions'!$D$16</f>
        <v>Fiscal Year 2025</v>
      </c>
      <c r="E87" s="14" t="str">
        <f>'Additional Info &amp; Definitions'!$E$16</f>
        <v>Fiscal Year 2026</v>
      </c>
      <c r="F87" s="31" t="str">
        <f>'Additional Info &amp; Definitions'!$F$16</f>
        <v>Fiscal Year 2027</v>
      </c>
      <c r="G87" s="164"/>
      <c r="H87" s="20"/>
    </row>
    <row r="88" spans="1:24" ht="18.600000000000001" thickBot="1">
      <c r="A88" s="20"/>
      <c r="B88" s="383" t="s">
        <v>99</v>
      </c>
      <c r="C88" s="384"/>
      <c r="D88" s="56">
        <f>SUM(D17,D25,D30,D50,D60,D72,D82)</f>
        <v>19584</v>
      </c>
      <c r="E88" s="57">
        <f t="shared" ref="E88:F88" si="6">SUM(E17,E25,E30,E50,E60,E72,E82)</f>
        <v>0</v>
      </c>
      <c r="F88" s="58">
        <f t="shared" si="6"/>
        <v>0</v>
      </c>
      <c r="G88" s="165"/>
      <c r="H88" s="87"/>
      <c r="I88"/>
    </row>
    <row r="89" spans="1:24" ht="14.25" customHeight="1" thickBot="1">
      <c r="B89" s="28"/>
      <c r="C89" s="46"/>
      <c r="D89" s="90"/>
      <c r="E89" s="90"/>
      <c r="F89" s="90"/>
      <c r="G89" s="166"/>
      <c r="H89" s="20"/>
    </row>
    <row r="90" spans="1:24" ht="14.25" customHeight="1" thickBot="1">
      <c r="B90" s="42"/>
      <c r="C90" s="178"/>
      <c r="D90" s="171" t="str">
        <f>'Additional Info &amp; Definitions'!$D$16</f>
        <v>Fiscal Year 2025</v>
      </c>
      <c r="E90" s="172" t="str">
        <f>'Additional Info &amp; Definitions'!$E$16</f>
        <v>Fiscal Year 2026</v>
      </c>
      <c r="F90" s="173" t="str">
        <f>'Additional Info &amp; Definitions'!$F$16</f>
        <v>Fiscal Year 2027</v>
      </c>
      <c r="G90" s="176"/>
      <c r="H90" s="20"/>
    </row>
    <row r="91" spans="1:24" ht="26.45" thickBot="1">
      <c r="B91" s="381" t="s">
        <v>100</v>
      </c>
      <c r="C91" s="382"/>
      <c r="D91" s="174">
        <f>ROUNDUP(D88,-2)</f>
        <v>19600</v>
      </c>
      <c r="E91" s="174">
        <f>ROUNDUP(E88,-2)</f>
        <v>0</v>
      </c>
      <c r="F91" s="175">
        <f>ROUNDUP(F88,-2)</f>
        <v>0</v>
      </c>
      <c r="G91" s="177"/>
      <c r="H91" s="92" t="str">
        <f>IF((OR(D91&gt;100000,E91&gt;100000,F91&gt;100000)),"OVER BUDGET"," ")</f>
        <v xml:space="preserve"> </v>
      </c>
      <c r="I91" s="49" t="str">
        <f>IF(H91="OVER BUDGET","One or more fiscal years is over our $100,000 limit. Please reduce your budget to below $100,000 before submitting.", " ")</f>
        <v xml:space="preserve"> </v>
      </c>
    </row>
    <row r="92" spans="1:24" ht="14.25" customHeight="1">
      <c r="B92" s="50"/>
      <c r="C92" s="51"/>
      <c r="D92" s="52"/>
      <c r="E92" s="52"/>
      <c r="F92" s="52"/>
      <c r="G92" s="167"/>
    </row>
    <row r="93" spans="1:24" ht="14.25" customHeight="1">
      <c r="B93" s="50"/>
      <c r="C93" s="51"/>
      <c r="D93" s="52"/>
      <c r="E93" s="52"/>
      <c r="F93" s="52"/>
      <c r="G93" s="167"/>
    </row>
    <row r="94" spans="1:24" ht="14.25" customHeight="1">
      <c r="B94" s="50"/>
      <c r="C94" s="51"/>
      <c r="D94" s="52"/>
      <c r="E94" s="52"/>
      <c r="F94" s="52"/>
      <c r="G94" s="167"/>
    </row>
    <row r="95" spans="1:24" ht="14.25" customHeight="1">
      <c r="B95" s="50"/>
      <c r="C95" s="51"/>
      <c r="D95" s="52"/>
      <c r="E95" s="52"/>
      <c r="F95" s="52"/>
      <c r="G95" s="167"/>
    </row>
    <row r="96" spans="1:24" ht="14.25" customHeight="1">
      <c r="B96" s="50"/>
      <c r="C96" s="51"/>
      <c r="D96" s="52"/>
      <c r="E96" s="52"/>
      <c r="F96" s="52"/>
      <c r="G96" s="167"/>
    </row>
    <row r="97" spans="2:7" ht="14.25" customHeight="1">
      <c r="B97" s="50"/>
      <c r="C97" s="51"/>
      <c r="D97" s="52"/>
      <c r="E97" s="52"/>
      <c r="F97" s="52"/>
      <c r="G97" s="167"/>
    </row>
    <row r="98" spans="2:7" ht="14.25" customHeight="1">
      <c r="B98" s="50"/>
      <c r="C98" s="51"/>
      <c r="D98" s="52"/>
      <c r="E98" s="52"/>
      <c r="F98" s="52"/>
      <c r="G98" s="167"/>
    </row>
    <row r="99" spans="2:7" ht="14.25" customHeight="1">
      <c r="B99" s="50"/>
      <c r="C99" s="51"/>
      <c r="D99" s="52"/>
      <c r="E99" s="52"/>
      <c r="F99" s="52"/>
      <c r="G99" s="167"/>
    </row>
    <row r="100" spans="2:7" ht="14.25" customHeight="1">
      <c r="B100" s="50"/>
      <c r="C100" s="51"/>
      <c r="D100" s="52"/>
      <c r="E100" s="52"/>
      <c r="F100" s="52"/>
      <c r="G100" s="167"/>
    </row>
    <row r="101" spans="2:7" ht="14.25" customHeight="1">
      <c r="B101" s="51"/>
      <c r="C101" s="51"/>
      <c r="D101" s="52"/>
      <c r="E101" s="52"/>
      <c r="F101" s="52"/>
      <c r="G101" s="167"/>
    </row>
    <row r="102" spans="2:7" ht="14.25" customHeight="1"/>
    <row r="103" spans="2:7" ht="14.25" customHeight="1"/>
    <row r="104" spans="2:7" ht="14.25" customHeight="1"/>
    <row r="105" spans="2:7" ht="14.25" customHeight="1"/>
    <row r="106" spans="2:7" ht="14.25" customHeight="1"/>
    <row r="107" spans="2:7" ht="14.25" customHeight="1"/>
    <row r="108" spans="2:7" ht="14.25" customHeight="1"/>
    <row r="109" spans="2:7" ht="14.25" customHeight="1"/>
    <row r="110" spans="2:7" ht="14.25" customHeight="1"/>
    <row r="111" spans="2:7" ht="14.25" customHeight="1"/>
    <row r="112" spans="2:7"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row r="1001" ht="14.25" customHeight="1"/>
    <row r="1002" ht="14.25" customHeight="1"/>
    <row r="1003" ht="14.25" customHeight="1"/>
    <row r="1004" ht="14.25" customHeight="1"/>
    <row r="1005" ht="14.25" customHeight="1"/>
    <row r="1006" ht="14.25" customHeight="1"/>
    <row r="1007" ht="14.25" customHeight="1"/>
    <row r="1008" ht="14.25" customHeight="1"/>
    <row r="1009" ht="14.25" customHeight="1"/>
    <row r="1010" ht="14.25" customHeight="1"/>
    <row r="1011" ht="14.25" customHeight="1"/>
    <row r="1012" ht="14.25" customHeight="1"/>
  </sheetData>
  <sheetProtection algorithmName="SHA-512" hashValue="RhYQK1W4TppwAOecCKCyCkGIgWmQ5N73N/V/60fUXgR6x2d5MDYx3IKCyl/AVUJzHb1Tw/vDx5m3kmc4mu8qEw==" saltValue="R3n35d60T76Basi2pK3t+g==" spinCount="100000" sheet="1" objects="1" scenarios="1"/>
  <protectedRanges>
    <protectedRange sqref="G13:G17 G21:G25 G29:G30 G35:G50 G55:G60 G65:G72 G91 G77" name="Notes"/>
    <protectedRange sqref="C35:F49" name="Supplies"/>
    <protectedRange sqref="C55:F59" name="Capital Equipment"/>
  </protectedRanges>
  <mergeCells count="37">
    <mergeCell ref="D75:F75"/>
    <mergeCell ref="B77:C77"/>
    <mergeCell ref="B81:C81"/>
    <mergeCell ref="D80:F80"/>
    <mergeCell ref="B79:G79"/>
    <mergeCell ref="B72:C72"/>
    <mergeCell ref="B4:G4"/>
    <mergeCell ref="B5:G5"/>
    <mergeCell ref="B54:C54"/>
    <mergeCell ref="B64:C64"/>
    <mergeCell ref="B52:G52"/>
    <mergeCell ref="D53:F53"/>
    <mergeCell ref="B60:C60"/>
    <mergeCell ref="B62:G62"/>
    <mergeCell ref="D63:F63"/>
    <mergeCell ref="B28:C28"/>
    <mergeCell ref="B17:C17"/>
    <mergeCell ref="B34:C34"/>
    <mergeCell ref="B6:G6"/>
    <mergeCell ref="B7:G7"/>
    <mergeCell ref="B8:G8"/>
    <mergeCell ref="B91:C91"/>
    <mergeCell ref="B88:C88"/>
    <mergeCell ref="B85:G85"/>
    <mergeCell ref="D86:F86"/>
    <mergeCell ref="B2:G2"/>
    <mergeCell ref="B10:G10"/>
    <mergeCell ref="D11:F11"/>
    <mergeCell ref="B50:C50"/>
    <mergeCell ref="D19:F19"/>
    <mergeCell ref="B25:C25"/>
    <mergeCell ref="B32:G32"/>
    <mergeCell ref="D33:F33"/>
    <mergeCell ref="D27:F27"/>
    <mergeCell ref="B30:C30"/>
    <mergeCell ref="B12:C12"/>
    <mergeCell ref="B20:C20"/>
  </mergeCells>
  <conditionalFormatting sqref="H91">
    <cfRule type="containsText" dxfId="1" priority="1" operator="containsText" text="OVER BUDGET">
      <formula>NOT(ISERROR(SEARCH("OVER BUDGET",H91)))</formula>
    </cfRule>
  </conditionalFormatting>
  <dataValidations count="7">
    <dataValidation allowBlank="1" showInputMessage="1" showErrorMessage="1" prompt="Please provide a detailed but succinct summary of supplies and/or operations expenses that may be needed. " sqref="C35:C48" xr:uid="{7229D07A-AE67-4B8E-9F0A-12E2BC8BF33D}"/>
    <dataValidation allowBlank="1" showInputMessage="1" showErrorMessage="1" prompt="If you require more than the 15 cells provided, please consider condensing some cells. If you believe additional detail here would benefit your proposal, please reach out to the CSF Coordinator, Emily Haworth, at emilyhaworth@arizona.edu. " sqref="C49" xr:uid="{1F06A870-D868-46DE-A219-ACD279704ABB}"/>
    <dataValidation allowBlank="1" showInputMessage="1" showErrorMessage="1" prompt="If you require more than the 5 cells provided, please consider condensing some cells. If you believe additional detail here would benefit your proposal, please reach out to the CSF Coordinator, Emily Haworth, at emilyhaworth@arizona.edu. " sqref="C59 C71" xr:uid="{913DF382-1620-4ACB-9242-B32E85E57F38}"/>
    <dataValidation allowBlank="1" showInputMessage="1" showErrorMessage="1" prompt="Please provide a detailed but succinct summary of any capital equipment (greater than $5,000 in value) that may be needed. " sqref="C55:C58" xr:uid="{2C2BE98D-2B71-4D0C-8D33-DB30C7AED61D}"/>
    <dataValidation allowBlank="1" showInputMessage="1" showErrorMessage="1" prompt="Please provide a detailed but succinct summary of travel expenses that may be needed. " sqref="C65:C70" xr:uid="{DD4D26E0-A425-4C60-8E23-E905719E05A7}"/>
    <dataValidation allowBlank="1" showInputMessage="1" showErrorMessage="1" promptTitle="Rounded Funding Request" prompt="Note: All Total Annual Grant Funding Requests are rounded up to the nearest multiple of $100. " sqref="D91:F91" xr:uid="{2CC27E8D-7FFC-4E43-8CE2-4ED6B52BBD43}"/>
    <dataValidation allowBlank="1" showInputMessage="1" showErrorMessage="1" promptTitle="Additional Information" prompt="More information on Capital Equipment can be found in the Additional Info &amp; Definitions sheet. " sqref="B52:G52" xr:uid="{F5E56512-9A1E-44E5-917F-4829607AD3DE}"/>
  </dataValidations>
  <pageMargins left="0.7" right="0.7" top="0.75" bottom="0.75" header="0" footer="0"/>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89E81-DB5B-473F-92CC-A88FE2677076}">
  <dimension ref="A1:G43"/>
  <sheetViews>
    <sheetView topLeftCell="A13" workbookViewId="0">
      <selection activeCell="C49" sqref="C49"/>
    </sheetView>
  </sheetViews>
  <sheetFormatPr defaultColWidth="9" defaultRowHeight="14.45"/>
  <cols>
    <col min="1" max="1" width="3.125" style="9" customWidth="1"/>
    <col min="2" max="2" width="47.875" style="142" bestFit="1" customWidth="1"/>
    <col min="3" max="5" width="40.625" style="9" customWidth="1"/>
    <col min="6" max="6" width="11.875" style="9" bestFit="1" customWidth="1"/>
    <col min="7" max="7" width="46" style="9" customWidth="1"/>
    <col min="8" max="16384" width="9" style="9"/>
  </cols>
  <sheetData>
    <row r="1" spans="2:7" ht="15" thickBot="1"/>
    <row r="2" spans="2:7" ht="26.45" thickBot="1">
      <c r="B2" s="324" t="str">
        <f>_xlfn.CONCAT("Campus Sustainability Fund - Annual Grant Funding Request - Project Information Summary for", " ",C12)</f>
        <v>Campus Sustainability Fund - Annual Grant Funding Request - Project Information Summary for Environmental Learning Experiences for Undergraduate Students</v>
      </c>
      <c r="C2" s="325"/>
      <c r="D2" s="325"/>
      <c r="E2" s="325"/>
      <c r="F2" s="325"/>
      <c r="G2" s="326"/>
    </row>
    <row r="3" spans="2:7" ht="15" thickBot="1">
      <c r="B3" s="143"/>
      <c r="C3" s="76"/>
      <c r="D3" s="76"/>
      <c r="E3" s="76"/>
      <c r="F3" s="76"/>
      <c r="G3" s="77"/>
    </row>
    <row r="4" spans="2:7">
      <c r="B4" s="419" t="s">
        <v>101</v>
      </c>
      <c r="C4" s="328"/>
      <c r="D4" s="328"/>
      <c r="E4" s="328"/>
      <c r="F4" s="328"/>
      <c r="G4" s="329"/>
    </row>
    <row r="5" spans="2:7">
      <c r="B5" s="330"/>
      <c r="C5" s="331"/>
      <c r="D5" s="331"/>
      <c r="E5" s="331"/>
      <c r="F5" s="331"/>
      <c r="G5" s="332"/>
    </row>
    <row r="6" spans="2:7">
      <c r="B6" s="330"/>
      <c r="C6" s="331"/>
      <c r="D6" s="331"/>
      <c r="E6" s="331"/>
      <c r="F6" s="331"/>
      <c r="G6" s="332"/>
    </row>
    <row r="7" spans="2:7">
      <c r="B7" s="330"/>
      <c r="C7" s="331"/>
      <c r="D7" s="331"/>
      <c r="E7" s="331"/>
      <c r="F7" s="331"/>
      <c r="G7" s="332"/>
    </row>
    <row r="8" spans="2:7">
      <c r="B8" s="330"/>
      <c r="C8" s="331"/>
      <c r="D8" s="331"/>
      <c r="E8" s="331"/>
      <c r="F8" s="331"/>
      <c r="G8" s="332"/>
    </row>
    <row r="9" spans="2:7" ht="71.25" customHeight="1" thickBot="1">
      <c r="B9" s="333"/>
      <c r="C9" s="334"/>
      <c r="D9" s="334"/>
      <c r="E9" s="334"/>
      <c r="F9" s="334"/>
      <c r="G9" s="335"/>
    </row>
    <row r="10" spans="2:7" ht="15" thickBot="1"/>
    <row r="11" spans="2:7" ht="18">
      <c r="B11" s="415" t="s">
        <v>102</v>
      </c>
      <c r="C11" s="416"/>
      <c r="D11" s="10"/>
    </row>
    <row r="12" spans="2:7" ht="28.9">
      <c r="B12" s="144" t="s">
        <v>103</v>
      </c>
      <c r="C12" s="71" t="s">
        <v>104</v>
      </c>
      <c r="D12" s="11"/>
    </row>
    <row r="13" spans="2:7">
      <c r="B13" s="144" t="s">
        <v>105</v>
      </c>
      <c r="C13" s="70" t="s">
        <v>106</v>
      </c>
      <c r="D13" s="11"/>
    </row>
    <row r="14" spans="2:7">
      <c r="B14" s="144" t="s">
        <v>107</v>
      </c>
      <c r="C14" s="72">
        <v>2651234</v>
      </c>
      <c r="D14" s="12"/>
    </row>
    <row r="15" spans="2:7">
      <c r="B15" s="144" t="s">
        <v>108</v>
      </c>
      <c r="C15" s="72">
        <v>25.55</v>
      </c>
      <c r="D15" s="12"/>
    </row>
    <row r="16" spans="2:7">
      <c r="B16" s="144" t="s">
        <v>109</v>
      </c>
      <c r="C16" s="72" t="s">
        <v>110</v>
      </c>
      <c r="D16" s="12"/>
    </row>
    <row r="17" spans="1:7">
      <c r="B17" s="145" t="s">
        <v>111</v>
      </c>
      <c r="C17" s="321">
        <v>45474</v>
      </c>
      <c r="D17" s="12"/>
    </row>
    <row r="18" spans="1:7" ht="15" thickBot="1">
      <c r="B18" s="146" t="s">
        <v>112</v>
      </c>
      <c r="C18" s="322">
        <v>45838</v>
      </c>
      <c r="D18" s="13"/>
    </row>
    <row r="19" spans="1:7" ht="15" thickBot="1"/>
    <row r="20" spans="1:7" ht="18.600000000000001" thickBot="1">
      <c r="B20" s="415" t="s">
        <v>113</v>
      </c>
      <c r="C20" s="417"/>
      <c r="D20" s="417"/>
      <c r="E20" s="418"/>
      <c r="F20" s="20"/>
    </row>
    <row r="21" spans="1:7">
      <c r="B21" s="147"/>
      <c r="C21" s="179" t="str">
        <f>'Additional Info &amp; Definitions'!$D$16</f>
        <v>Fiscal Year 2025</v>
      </c>
      <c r="D21" s="180" t="str">
        <f>'Additional Info &amp; Definitions'!$E$16</f>
        <v>Fiscal Year 2026</v>
      </c>
      <c r="E21" s="181" t="str">
        <f>'Additional Info &amp; Definitions'!$F$16</f>
        <v>Fiscal Year 2027</v>
      </c>
      <c r="F21" s="20"/>
    </row>
    <row r="22" spans="1:7">
      <c r="B22" s="148" t="s">
        <v>114</v>
      </c>
      <c r="C22" s="62">
        <f>'Annual Grant Operating Budget'!D13+'Annual Grant Operating Budget'!D21</f>
        <v>0</v>
      </c>
      <c r="D22" s="15">
        <f>'Annual Grant Operating Budget'!E13+'Annual Grant Operating Budget'!E21</f>
        <v>0</v>
      </c>
      <c r="E22" s="63">
        <f>'Annual Grant Operating Budget'!F13+'Annual Grant Operating Budget'!F21</f>
        <v>0</v>
      </c>
      <c r="F22" s="20"/>
    </row>
    <row r="23" spans="1:7">
      <c r="B23" s="148" t="s">
        <v>115</v>
      </c>
      <c r="C23" s="62">
        <f>'Annual Grant Operating Budget'!D14+'Annual Grant Operating Budget'!D22</f>
        <v>0</v>
      </c>
      <c r="D23" s="15">
        <f>'Annual Grant Operating Budget'!E14+'Annual Grant Operating Budget'!E22</f>
        <v>0</v>
      </c>
      <c r="E23" s="63">
        <f>'Annual Grant Operating Budget'!F14+'Annual Grant Operating Budget'!F22</f>
        <v>0</v>
      </c>
      <c r="F23" s="20"/>
    </row>
    <row r="24" spans="1:7">
      <c r="B24" s="148" t="s">
        <v>116</v>
      </c>
      <c r="C24" s="62">
        <f>'Annual Grant Operating Budget'!D15+'Annual Grant Operating Budget'!D23</f>
        <v>19584</v>
      </c>
      <c r="D24" s="15">
        <f>'Annual Grant Operating Budget'!E15+'Annual Grant Operating Budget'!E23</f>
        <v>0</v>
      </c>
      <c r="E24" s="63">
        <f>'Annual Grant Operating Budget'!F15+'Annual Grant Operating Budget'!F23</f>
        <v>0</v>
      </c>
      <c r="F24" s="20"/>
    </row>
    <row r="25" spans="1:7">
      <c r="B25" s="148" t="s">
        <v>117</v>
      </c>
      <c r="C25" s="62">
        <f>'Annual Grant Operating Budget'!D16+'Annual Grant Operating Budget'!D24+'Annual Grant Operating Budget'!D29</f>
        <v>0</v>
      </c>
      <c r="D25" s="15">
        <f>'Annual Grant Operating Budget'!E16+'Annual Grant Operating Budget'!E24+'Annual Grant Operating Budget'!E29</f>
        <v>0</v>
      </c>
      <c r="E25" s="63">
        <f>'Annual Grant Operating Budget'!F16+'Annual Grant Operating Budget'!F24+'Annual Grant Operating Budget'!F29</f>
        <v>0</v>
      </c>
      <c r="F25" s="20"/>
    </row>
    <row r="26" spans="1:7">
      <c r="B26" s="148" t="s">
        <v>118</v>
      </c>
      <c r="C26" s="62">
        <f>'Annual Grant Operating Budget'!D50</f>
        <v>0</v>
      </c>
      <c r="D26" s="15">
        <f>'Annual Grant Operating Budget'!E50</f>
        <v>0</v>
      </c>
      <c r="E26" s="63">
        <f>'Annual Grant Operating Budget'!F50</f>
        <v>0</v>
      </c>
      <c r="F26" s="20"/>
    </row>
    <row r="27" spans="1:7">
      <c r="B27" s="148" t="s">
        <v>119</v>
      </c>
      <c r="C27" s="62">
        <f>'Annual Grant Operating Budget'!D60</f>
        <v>0</v>
      </c>
      <c r="D27" s="15">
        <f>'Annual Grant Operating Budget'!E60</f>
        <v>0</v>
      </c>
      <c r="E27" s="63">
        <f>'Annual Grant Operating Budget'!F60</f>
        <v>0</v>
      </c>
      <c r="F27" s="20"/>
    </row>
    <row r="28" spans="1:7">
      <c r="B28" s="149" t="s">
        <v>120</v>
      </c>
      <c r="C28" s="62">
        <f>'Annual Grant Operating Budget'!D72</f>
        <v>0</v>
      </c>
      <c r="D28" s="15">
        <f>'Annual Grant Operating Budget'!E72</f>
        <v>0</v>
      </c>
      <c r="E28" s="63">
        <f>'Annual Grant Operating Budget'!F72</f>
        <v>0</v>
      </c>
      <c r="F28" s="20"/>
    </row>
    <row r="29" spans="1:7" ht="15" thickBot="1">
      <c r="B29" s="191" t="s">
        <v>121</v>
      </c>
      <c r="C29" s="59">
        <f>'Annual Grant Operating Budget'!D82</f>
        <v>0</v>
      </c>
      <c r="D29" s="60">
        <f>'Annual Grant Operating Budget'!E82</f>
        <v>0</v>
      </c>
      <c r="E29" s="61">
        <f>'Annual Grant Operating Budget'!F82</f>
        <v>0</v>
      </c>
      <c r="F29" s="20"/>
    </row>
    <row r="30" spans="1:7" ht="19.149999999999999" thickTop="1" thickBot="1">
      <c r="A30" s="20"/>
      <c r="B30" s="150" t="s">
        <v>99</v>
      </c>
      <c r="C30" s="192">
        <f>'Annual Grant Operating Budget'!D91</f>
        <v>19600</v>
      </c>
      <c r="D30" s="192">
        <f>'Annual Grant Operating Budget'!E91</f>
        <v>0</v>
      </c>
      <c r="E30" s="193">
        <f>'Annual Grant Operating Budget'!F91</f>
        <v>0</v>
      </c>
      <c r="F30" s="93" t="str">
        <f>'Annual Grant Operating Budget'!H91</f>
        <v xml:space="preserve"> </v>
      </c>
      <c r="G30" s="49" t="str">
        <f>IF(F30="OVER BUDGET","One or more fiscal years is over our $100,000 limit. Please reduce your budget to below $100,000 before submitting.", " ")</f>
        <v xml:space="preserve"> </v>
      </c>
    </row>
    <row r="31" spans="1:7" ht="15" thickBot="1"/>
    <row r="32" spans="1:7" ht="18">
      <c r="B32" s="415" t="s">
        <v>122</v>
      </c>
      <c r="C32" s="420"/>
      <c r="D32" s="420"/>
      <c r="E32" s="416"/>
    </row>
    <row r="33" spans="2:5">
      <c r="B33" s="151" t="s">
        <v>123</v>
      </c>
      <c r="C33" s="14" t="str">
        <f>'Additional Info &amp; Definitions'!$D$16</f>
        <v>Fiscal Year 2025</v>
      </c>
      <c r="D33" s="14" t="str">
        <f>'Additional Info &amp; Definitions'!$E$16</f>
        <v>Fiscal Year 2026</v>
      </c>
      <c r="E33" s="31" t="str">
        <f>'Additional Info &amp; Definitions'!$F$16</f>
        <v>Fiscal Year 2027</v>
      </c>
    </row>
    <row r="34" spans="2:5">
      <c r="B34" s="152"/>
      <c r="C34" s="73"/>
      <c r="D34" s="73"/>
      <c r="E34" s="74"/>
    </row>
    <row r="35" spans="2:5">
      <c r="B35" s="152"/>
      <c r="C35" s="73"/>
      <c r="D35" s="73"/>
      <c r="E35" s="74"/>
    </row>
    <row r="36" spans="2:5">
      <c r="B36" s="152"/>
      <c r="C36" s="73"/>
      <c r="D36" s="73"/>
      <c r="E36" s="74"/>
    </row>
    <row r="37" spans="2:5">
      <c r="B37" s="152"/>
      <c r="C37" s="73"/>
      <c r="D37" s="73"/>
      <c r="E37" s="74"/>
    </row>
    <row r="38" spans="2:5" ht="15" thickBot="1">
      <c r="B38" s="152"/>
      <c r="C38" s="73"/>
      <c r="D38" s="73"/>
      <c r="E38" s="74"/>
    </row>
    <row r="39" spans="2:5" ht="18.600000000000001" thickBot="1">
      <c r="B39" s="150" t="s">
        <v>124</v>
      </c>
      <c r="C39" s="54">
        <f>SUM(C34:C38)</f>
        <v>0</v>
      </c>
      <c r="D39" s="54">
        <f t="shared" ref="D39:E39" si="0">SUM(D34:D38)</f>
        <v>0</v>
      </c>
      <c r="E39" s="55">
        <f t="shared" si="0"/>
        <v>0</v>
      </c>
    </row>
    <row r="40" spans="2:5" ht="15" thickBot="1">
      <c r="B40" s="143"/>
      <c r="C40" s="76"/>
      <c r="D40" s="76"/>
      <c r="E40" s="77"/>
    </row>
    <row r="41" spans="2:5" ht="18.600000000000001" thickBot="1">
      <c r="B41" s="150" t="s">
        <v>125</v>
      </c>
      <c r="C41" s="54">
        <f>C30+C39</f>
        <v>19600</v>
      </c>
      <c r="D41" s="54">
        <f t="shared" ref="D41:E41" si="1">D30+D39</f>
        <v>0</v>
      </c>
      <c r="E41" s="54">
        <f t="shared" si="1"/>
        <v>0</v>
      </c>
    </row>
    <row r="42" spans="2:5" ht="15" thickBot="1">
      <c r="B42" s="143"/>
      <c r="C42" s="76"/>
      <c r="D42" s="76"/>
      <c r="E42" s="77"/>
    </row>
    <row r="43" spans="2:5" ht="18.600000000000001" thickBot="1">
      <c r="B43" s="150" t="s">
        <v>126</v>
      </c>
      <c r="C43" s="86">
        <f>C30/C41</f>
        <v>1</v>
      </c>
      <c r="D43" s="86" t="e">
        <f t="shared" ref="D43:E43" si="2">D30/D41</f>
        <v>#DIV/0!</v>
      </c>
      <c r="E43" s="86" t="e">
        <f t="shared" si="2"/>
        <v>#DIV/0!</v>
      </c>
    </row>
  </sheetData>
  <sheetProtection algorithmName="SHA-512" hashValue="OAtf9ufuAPs36WYYBzZaXr+jEwIf2Y3ZU2y7FLEQexlFqTrJbCQW/d2XUzKM6kEUQesMt7JZb7vUYFIEsW+Qxw==" saltValue="ugjoBFIzQe1IQTtKyAsT8Q==" spinCount="100000" sheet="1" objects="1" scenarios="1"/>
  <protectedRanges>
    <protectedRange sqref="C12:C13" name="Project Information Summary"/>
    <protectedRange sqref="B34:E38" name="Additional Funding Sources Summary"/>
  </protectedRanges>
  <mergeCells count="5">
    <mergeCell ref="B11:C11"/>
    <mergeCell ref="B20:E20"/>
    <mergeCell ref="B2:G2"/>
    <mergeCell ref="B4:G9"/>
    <mergeCell ref="B32:E32"/>
  </mergeCells>
  <conditionalFormatting sqref="F30">
    <cfRule type="containsText" dxfId="0" priority="1" operator="containsText" text="OVER BUDGET">
      <formula>NOT(ISERROR(SEARCH("OVER BUDGET",F30)))</formula>
    </cfRule>
  </conditionalFormatting>
  <dataValidations count="1">
    <dataValidation allowBlank="1" showInputMessage="1" showErrorMessage="1" promptTitle="Department Name" prompt="Please use your department's full name. Do not use abbreviations such as &quot;SBE&quot; or &quot;ASUA.&quot;" sqref="C13" xr:uid="{3E531505-6D81-4757-B304-4598CAB5CED0}"/>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133B8-EBAA-47F2-80BF-CF9971779D3C}">
  <dimension ref="B2:H29"/>
  <sheetViews>
    <sheetView topLeftCell="A14" workbookViewId="0">
      <selection activeCell="J21" sqref="J21"/>
    </sheetView>
  </sheetViews>
  <sheetFormatPr defaultColWidth="9" defaultRowHeight="14.45"/>
  <cols>
    <col min="1" max="1" width="2.875" style="9" customWidth="1"/>
    <col min="2" max="2" width="3.125" style="9" customWidth="1"/>
    <col min="3" max="3" width="30.625" style="9" customWidth="1"/>
    <col min="4" max="6" width="13" style="9" bestFit="1" customWidth="1"/>
    <col min="7" max="7" width="30.625" style="9" customWidth="1"/>
    <col min="8" max="8" width="39.625" style="9" customWidth="1"/>
    <col min="9" max="16384" width="9" style="9"/>
  </cols>
  <sheetData>
    <row r="2" spans="2:8">
      <c r="B2" s="323"/>
      <c r="C2" s="323"/>
      <c r="D2" s="323"/>
      <c r="E2" s="323"/>
    </row>
    <row r="3" spans="2:8">
      <c r="B3" s="323"/>
      <c r="C3" s="323"/>
      <c r="D3" s="323"/>
      <c r="E3" s="323"/>
    </row>
    <row r="4" spans="2:8">
      <c r="B4" s="323"/>
      <c r="C4" s="323"/>
      <c r="D4" s="323"/>
      <c r="E4" s="323"/>
    </row>
    <row r="5" spans="2:8">
      <c r="B5" s="323"/>
      <c r="C5" s="323"/>
      <c r="D5" s="323"/>
      <c r="E5" s="323"/>
    </row>
    <row r="6" spans="2:8">
      <c r="B6" s="323"/>
      <c r="C6" s="323"/>
      <c r="D6" s="323"/>
      <c r="E6" s="323"/>
    </row>
    <row r="7" spans="2:8" ht="15" thickBot="1"/>
    <row r="8" spans="2:8" ht="26.45" thickBot="1">
      <c r="B8" s="324" t="s">
        <v>127</v>
      </c>
      <c r="C8" s="325"/>
      <c r="D8" s="325"/>
      <c r="E8" s="325"/>
      <c r="F8" s="325"/>
      <c r="G8" s="325"/>
      <c r="H8" s="326"/>
    </row>
    <row r="9" spans="2:8" ht="15" thickBot="1">
      <c r="B9" s="433"/>
      <c r="C9" s="434"/>
      <c r="D9" s="434"/>
      <c r="E9" s="434"/>
      <c r="F9" s="434"/>
      <c r="G9" s="434"/>
      <c r="H9" s="435"/>
    </row>
    <row r="10" spans="2:8" ht="18">
      <c r="B10" s="422" t="s">
        <v>128</v>
      </c>
      <c r="C10" s="423"/>
      <c r="D10" s="423"/>
      <c r="E10" s="423"/>
      <c r="F10" s="423"/>
      <c r="G10" s="423"/>
      <c r="H10" s="424"/>
    </row>
    <row r="11" spans="2:8" s="50" customFormat="1" ht="60" customHeight="1">
      <c r="B11" s="425" t="s">
        <v>129</v>
      </c>
      <c r="C11" s="426"/>
      <c r="D11" s="426"/>
      <c r="E11" s="426"/>
      <c r="F11" s="426"/>
      <c r="G11" s="426"/>
      <c r="H11" s="427"/>
    </row>
    <row r="12" spans="2:8" s="50" customFormat="1" ht="60" customHeight="1">
      <c r="B12" s="425" t="s">
        <v>130</v>
      </c>
      <c r="C12" s="426"/>
      <c r="D12" s="426"/>
      <c r="E12" s="426"/>
      <c r="F12" s="426"/>
      <c r="G12" s="426"/>
      <c r="H12" s="427"/>
    </row>
    <row r="13" spans="2:8" s="50" customFormat="1" ht="75" customHeight="1">
      <c r="B13" s="428" t="s">
        <v>131</v>
      </c>
      <c r="C13" s="426"/>
      <c r="D13" s="426"/>
      <c r="E13" s="426"/>
      <c r="F13" s="426"/>
      <c r="G13" s="426"/>
      <c r="H13" s="427"/>
    </row>
    <row r="14" spans="2:8" s="50" customFormat="1" ht="45" customHeight="1">
      <c r="B14" s="429" t="s">
        <v>132</v>
      </c>
      <c r="C14" s="430"/>
      <c r="D14" s="430"/>
      <c r="E14" s="430"/>
      <c r="F14" s="430"/>
      <c r="G14" s="430"/>
      <c r="H14" s="431"/>
    </row>
    <row r="15" spans="2:8" s="50" customFormat="1" ht="112.5" customHeight="1">
      <c r="B15" s="432" t="s">
        <v>133</v>
      </c>
      <c r="C15" s="430"/>
      <c r="D15" s="430"/>
      <c r="E15" s="430"/>
      <c r="F15" s="430"/>
      <c r="G15" s="430"/>
      <c r="H15" s="431"/>
    </row>
    <row r="16" spans="2:8">
      <c r="B16" s="107"/>
      <c r="C16" s="108"/>
      <c r="D16" s="116" t="s">
        <v>134</v>
      </c>
      <c r="E16" s="116" t="s">
        <v>135</v>
      </c>
      <c r="F16" s="116" t="s">
        <v>136</v>
      </c>
      <c r="G16" s="315"/>
      <c r="H16" s="109"/>
    </row>
    <row r="17" spans="2:8" ht="15">
      <c r="B17" s="107"/>
      <c r="C17" s="110" t="s">
        <v>71</v>
      </c>
      <c r="D17" s="117">
        <v>0.32</v>
      </c>
      <c r="E17" s="117">
        <v>0.32</v>
      </c>
      <c r="F17" s="117">
        <v>0.32</v>
      </c>
      <c r="G17" s="108"/>
      <c r="H17" s="98"/>
    </row>
    <row r="18" spans="2:8" ht="15">
      <c r="B18" s="107"/>
      <c r="C18" s="110" t="s">
        <v>72</v>
      </c>
      <c r="D18" s="117">
        <v>0.17</v>
      </c>
      <c r="E18" s="117">
        <v>0.17</v>
      </c>
      <c r="F18" s="117">
        <v>0.17</v>
      </c>
      <c r="G18" s="108"/>
      <c r="H18" s="98"/>
    </row>
    <row r="19" spans="2:8" ht="15">
      <c r="B19" s="107"/>
      <c r="C19" s="110" t="s">
        <v>73</v>
      </c>
      <c r="D19" s="117">
        <v>0.02</v>
      </c>
      <c r="E19" s="117">
        <v>0.02</v>
      </c>
      <c r="F19" s="117">
        <v>0.02</v>
      </c>
      <c r="G19" s="108"/>
      <c r="H19" s="98"/>
    </row>
    <row r="20" spans="2:8" ht="15">
      <c r="B20" s="206"/>
      <c r="C20" s="110" t="s">
        <v>74</v>
      </c>
      <c r="D20" s="316">
        <v>0.13</v>
      </c>
      <c r="E20" s="316">
        <v>0.13</v>
      </c>
      <c r="F20" s="316">
        <v>0.13</v>
      </c>
      <c r="G20" s="207"/>
      <c r="H20" s="317"/>
    </row>
    <row r="21" spans="2:8" s="50" customFormat="1" ht="262.5" customHeight="1">
      <c r="B21" s="436" t="s">
        <v>137</v>
      </c>
      <c r="C21" s="430"/>
      <c r="D21" s="430"/>
      <c r="E21" s="430"/>
      <c r="F21" s="430"/>
      <c r="G21" s="430"/>
      <c r="H21" s="431"/>
    </row>
    <row r="22" spans="2:8">
      <c r="B22" s="104"/>
      <c r="C22" s="105"/>
      <c r="D22" s="118" t="str">
        <f>D16</f>
        <v>Fiscal Year 2025</v>
      </c>
      <c r="E22" s="118" t="str">
        <f>E16</f>
        <v>Fiscal Year 2026</v>
      </c>
      <c r="F22" s="118" t="str">
        <f>F16</f>
        <v>Fiscal Year 2027</v>
      </c>
      <c r="G22" s="105"/>
      <c r="H22" s="106"/>
    </row>
    <row r="23" spans="2:8">
      <c r="B23" s="206"/>
      <c r="C23" s="105" t="s">
        <v>138</v>
      </c>
      <c r="D23" s="318">
        <v>6550</v>
      </c>
      <c r="E23" s="318">
        <v>6740</v>
      </c>
      <c r="F23" s="318">
        <v>6940</v>
      </c>
      <c r="G23" s="207"/>
      <c r="H23" s="317"/>
    </row>
    <row r="24" spans="2:8" ht="15" thickBot="1">
      <c r="B24" s="319"/>
      <c r="C24" s="208"/>
      <c r="D24" s="208"/>
      <c r="E24" s="208"/>
      <c r="F24" s="208"/>
      <c r="G24" s="208"/>
      <c r="H24" s="320"/>
    </row>
    <row r="25" spans="2:8" ht="15" thickBot="1">
      <c r="B25" s="433"/>
      <c r="C25" s="434"/>
      <c r="D25" s="434"/>
      <c r="E25" s="434"/>
      <c r="F25" s="434"/>
      <c r="G25" s="434"/>
      <c r="H25" s="435"/>
    </row>
    <row r="26" spans="2:8" ht="18">
      <c r="B26" s="422" t="s">
        <v>139</v>
      </c>
      <c r="C26" s="423"/>
      <c r="D26" s="423"/>
      <c r="E26" s="423"/>
      <c r="F26" s="423"/>
      <c r="G26" s="423"/>
      <c r="H26" s="424"/>
    </row>
    <row r="27" spans="2:8" ht="50.1" customHeight="1">
      <c r="B27" s="440" t="s">
        <v>140</v>
      </c>
      <c r="C27" s="426"/>
      <c r="D27" s="426"/>
      <c r="E27" s="426"/>
      <c r="F27" s="426"/>
      <c r="G27" s="426"/>
      <c r="H27" s="427"/>
    </row>
    <row r="28" spans="2:8" ht="75" customHeight="1">
      <c r="B28" s="437" t="s">
        <v>141</v>
      </c>
      <c r="C28" s="438"/>
      <c r="D28" s="438"/>
      <c r="E28" s="438"/>
      <c r="F28" s="438"/>
      <c r="G28" s="438"/>
      <c r="H28" s="439"/>
    </row>
    <row r="29" spans="2:8" ht="60" customHeight="1" thickBot="1">
      <c r="B29" s="421" t="s">
        <v>142</v>
      </c>
      <c r="C29" s="378"/>
      <c r="D29" s="378"/>
      <c r="E29" s="378"/>
      <c r="F29" s="378"/>
      <c r="G29" s="378"/>
      <c r="H29" s="379"/>
    </row>
  </sheetData>
  <sheetProtection algorithmName="SHA-512" hashValue="KADwzp9lT1pVGJzS7oh8VKWoCjPVqSPfW/jUdEooTaK/9L2JfiRWY9XhF3bzogxkJeG3oxVaQLpzMaicFFySgQ==" saltValue="KPppFdggJRsc3QMnMR/epQ==" spinCount="100000" sheet="1" objects="1" scenarios="1"/>
  <mergeCells count="15">
    <mergeCell ref="B2:E6"/>
    <mergeCell ref="B8:H8"/>
    <mergeCell ref="B29:H29"/>
    <mergeCell ref="B10:H10"/>
    <mergeCell ref="B11:H11"/>
    <mergeCell ref="B12:H12"/>
    <mergeCell ref="B13:H13"/>
    <mergeCell ref="B14:H14"/>
    <mergeCell ref="B15:H15"/>
    <mergeCell ref="B9:H9"/>
    <mergeCell ref="B25:H25"/>
    <mergeCell ref="B21:H21"/>
    <mergeCell ref="B26:H26"/>
    <mergeCell ref="B28:H28"/>
    <mergeCell ref="B27:H27"/>
  </mergeCells>
  <pageMargins left="0.7" right="0.7" top="0.75" bottom="0.75" header="0.3" footer="0.3"/>
  <pageSetup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f7fe747-9619-4bf6-9a12-ea6a6eb0fb61">
      <Terms xmlns="http://schemas.microsoft.com/office/infopath/2007/PartnerControls"/>
    </lcf76f155ced4ddcb4097134ff3c332f>
    <TaxCatchAll xmlns="c5c5f828-e87a-4676-9ab8-38db4895ca32" xsi:nil="true"/>
    <DateTime xmlns="6f7fe747-9619-4bf6-9a12-ea6a6eb0fb6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29D80DA73D0024C9B533841C956BF4A" ma:contentTypeVersion="18" ma:contentTypeDescription="Create a new document." ma:contentTypeScope="" ma:versionID="7af6ae18fa5ca9a8afcf105c6c7cfd59">
  <xsd:schema xmlns:xsd="http://www.w3.org/2001/XMLSchema" xmlns:xs="http://www.w3.org/2001/XMLSchema" xmlns:p="http://schemas.microsoft.com/office/2006/metadata/properties" xmlns:ns2="6f7fe747-9619-4bf6-9a12-ea6a6eb0fb61" xmlns:ns3="c5c5f828-e87a-4676-9ab8-38db4895ca32" targetNamespace="http://schemas.microsoft.com/office/2006/metadata/properties" ma:root="true" ma:fieldsID="c2a2482305bd4d760ab5ad420d320f33" ns2:_="" ns3:_="">
    <xsd:import namespace="6f7fe747-9619-4bf6-9a12-ea6a6eb0fb61"/>
    <xsd:import namespace="c5c5f828-e87a-4676-9ab8-38db4895ca32"/>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Location" minOccurs="0"/>
                <xsd:element ref="ns2:DateTim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7fe747-9619-4bf6-9a12-ea6a6eb0fb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a1dced58-e0b4-42b2-b81d-05092f917ffe"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20" nillable="true" ma:displayName="MediaServiceDateTaken" ma:hidden="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ternalName="MediaServiceLocation" ma:readOnly="true">
      <xsd:simpleType>
        <xsd:restriction base="dms:Text"/>
      </xsd:simpleType>
    </xsd:element>
    <xsd:element name="DateTime" ma:index="23" nillable="true" ma:displayName="Date &amp; Time" ma:format="DateOnly" ma:internalName="DateTime">
      <xsd:simpleType>
        <xsd:restriction base="dms:DateTim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c5f828-e87a-4676-9ab8-38db4895ca32"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c0f691d7-ec98-4c73-a5cb-db0dda1cc6c2}" ma:internalName="TaxCatchAll" ma:showField="CatchAllData" ma:web="c5c5f828-e87a-4676-9ab8-38db4895ca32">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FBDAF19-CB7E-4D26-B3E9-2B72120621F6}"/>
</file>

<file path=customXml/itemProps2.xml><?xml version="1.0" encoding="utf-8"?>
<ds:datastoreItem xmlns:ds="http://schemas.openxmlformats.org/officeDocument/2006/customXml" ds:itemID="{025C29B7-08D3-4C86-AB79-EB764BA07875}"/>
</file>

<file path=customXml/itemProps3.xml><?xml version="1.0" encoding="utf-8"?>
<ds:datastoreItem xmlns:ds="http://schemas.openxmlformats.org/officeDocument/2006/customXml" ds:itemID="{58D976CF-181A-49C0-99F9-4E3BDCE72E2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Moore, Mary</dc:creator>
  <cp:keywords/>
  <dc:description/>
  <cp:lastModifiedBy/>
  <cp:revision/>
  <dcterms:created xsi:type="dcterms:W3CDTF">2021-07-07T22:51:00Z</dcterms:created>
  <dcterms:modified xsi:type="dcterms:W3CDTF">2024-09-05T18:43:00Z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0x010100529D80DA73D0024C9B533841C956BF4A</vt:lpwstr>
  </property>
  <property fmtid="{D5CDD505-2E9C-101B-9397-08002B2CF9AE}" pid="3" name="MediaServiceImageTags">
    <vt:lpwstr/>
  </property>
</Properties>
</file>