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31"/>
  <workbookPr/>
  <mc:AlternateContent xmlns:mc="http://schemas.openxmlformats.org/markup-compatibility/2006">
    <mc:Choice Requires="x15">
      <x15ac:absPath xmlns:x15ac="http://schemas.microsoft.com/office/spreadsheetml/2010/11/ac" url="https://emailarizona-my.sharepoint.com/personal/jillb1_arizona_edu/Documents/Green Fund/CSF Grants/"/>
    </mc:Choice>
  </mc:AlternateContent>
  <xr:revisionPtr revIDLastSave="0" documentId="8_{0C1FB200-333C-4F9B-B737-E1ADB191AEBA}" xr6:coauthVersionLast="47" xr6:coauthVersionMax="47" xr10:uidLastSave="{00000000-0000-0000-0000-000000000000}"/>
  <bookViews>
    <workbookView xWindow="5328" yWindow="1548" windowWidth="17280" windowHeight="8880" firstSheet="4" activeTab="4"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U55" i="4" l="1"/>
  <c r="M55" i="4"/>
  <c r="E55" i="4"/>
  <c r="Y55" i="4" l="1"/>
  <c r="I56" i="4"/>
  <c r="I57" i="4"/>
  <c r="I58" i="4"/>
  <c r="I55" i="4"/>
  <c r="Y58" i="4" l="1"/>
  <c r="X58" i="4"/>
  <c r="U58" i="4"/>
  <c r="Z58" i="4" s="1"/>
  <c r="AA58" i="4" s="1"/>
  <c r="Y57" i="4"/>
  <c r="X57" i="4"/>
  <c r="U57" i="4"/>
  <c r="Z57" i="4" s="1"/>
  <c r="AA57" i="4" s="1"/>
  <c r="Y56" i="4"/>
  <c r="X56" i="4"/>
  <c r="U56" i="4"/>
  <c r="X55" i="4"/>
  <c r="Z55" i="4" s="1"/>
  <c r="AA55" i="4" s="1"/>
  <c r="Q58" i="4"/>
  <c r="P58" i="4"/>
  <c r="R58" i="4" s="1"/>
  <c r="S58" i="4" s="1"/>
  <c r="M58" i="4"/>
  <c r="Q57" i="4"/>
  <c r="P57" i="4"/>
  <c r="M57" i="4"/>
  <c r="R57" i="4" s="1"/>
  <c r="S57" i="4" s="1"/>
  <c r="Q56" i="4"/>
  <c r="P56" i="4"/>
  <c r="M56" i="4"/>
  <c r="R56" i="4" s="1"/>
  <c r="S56" i="4" s="1"/>
  <c r="Q55" i="4"/>
  <c r="P55" i="4"/>
  <c r="R55" i="4" s="1"/>
  <c r="E56" i="4"/>
  <c r="H56" i="4"/>
  <c r="E57" i="4"/>
  <c r="H57" i="4"/>
  <c r="E58" i="4"/>
  <c r="H58" i="4"/>
  <c r="H55" i="4"/>
  <c r="J55" i="4" s="1"/>
  <c r="Z56" i="4" l="1"/>
  <c r="AA56" i="4" s="1"/>
  <c r="S55" i="4"/>
  <c r="J57" i="4"/>
  <c r="K57" i="4" s="1"/>
  <c r="J56" i="4"/>
  <c r="K56" i="4" s="1"/>
  <c r="J58" i="4"/>
  <c r="K58" i="4" s="1"/>
  <c r="K55" i="4"/>
  <c r="D22" i="5" l="1"/>
  <c r="E22" i="5"/>
  <c r="F22" i="5"/>
  <c r="F72" i="1"/>
  <c r="E72" i="1"/>
  <c r="D72" i="1"/>
  <c r="B2" i="1"/>
  <c r="F12" i="1"/>
  <c r="E12" i="1"/>
  <c r="D12" i="1"/>
  <c r="F79" i="1"/>
  <c r="E79" i="1"/>
  <c r="D79" i="1"/>
  <c r="L53" i="4"/>
  <c r="B2" i="3"/>
  <c r="D38" i="3"/>
  <c r="E38" i="3"/>
  <c r="C38" i="3"/>
  <c r="E32" i="3" l="1"/>
  <c r="D32" i="3"/>
  <c r="C32" i="3"/>
  <c r="E21" i="3"/>
  <c r="D21" i="3"/>
  <c r="C21" i="3"/>
  <c r="B2" i="4"/>
  <c r="E28" i="3"/>
  <c r="D28" i="3"/>
  <c r="C28" i="3"/>
  <c r="D50" i="1"/>
  <c r="C26" i="3" s="1"/>
  <c r="D60" i="1"/>
  <c r="C27" i="3" s="1"/>
  <c r="E60" i="1"/>
  <c r="D27" i="3" s="1"/>
  <c r="F60" i="1"/>
  <c r="E27" i="3" s="1"/>
  <c r="E50" i="1"/>
  <c r="D26" i="3" s="1"/>
  <c r="F50" i="1"/>
  <c r="E26" i="3" s="1"/>
  <c r="X60" i="4"/>
  <c r="P60" i="4"/>
  <c r="F76" i="1"/>
  <c r="F64" i="1"/>
  <c r="F54" i="1"/>
  <c r="F28" i="1"/>
  <c r="F20" i="1"/>
  <c r="E76" i="1"/>
  <c r="E64" i="1"/>
  <c r="E54" i="1"/>
  <c r="E20" i="1"/>
  <c r="D76" i="1"/>
  <c r="D64" i="1"/>
  <c r="D54" i="1"/>
  <c r="D28" i="1"/>
  <c r="D20" i="1"/>
  <c r="F34" i="1"/>
  <c r="E34" i="1"/>
  <c r="D34"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H13" i="4"/>
  <c r="I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N18" i="4" l="1"/>
  <c r="E13" i="1" s="1"/>
  <c r="H18" i="4"/>
  <c r="D13" i="1" s="1"/>
  <c r="I18" i="4"/>
  <c r="D21" i="1" s="1"/>
  <c r="I60" i="4"/>
  <c r="D29" i="1" s="1"/>
  <c r="D30" i="1" s="1"/>
  <c r="O18" i="4"/>
  <c r="E21" i="1" s="1"/>
  <c r="T18" i="4"/>
  <c r="F21" i="1" s="1"/>
  <c r="S18" i="4"/>
  <c r="F13" i="1" s="1"/>
  <c r="S60" i="4"/>
  <c r="E24" i="1" s="1"/>
  <c r="AA60" i="4"/>
  <c r="F24" i="1" s="1"/>
  <c r="Q60" i="4"/>
  <c r="E29" i="1" s="1"/>
  <c r="E30" i="1" s="1"/>
  <c r="Y60" i="4"/>
  <c r="F29" i="1" s="1"/>
  <c r="F30" i="1" s="1"/>
  <c r="R60" i="4"/>
  <c r="E16" i="1" s="1"/>
  <c r="Z60" i="4"/>
  <c r="F16" i="1" s="1"/>
  <c r="N48" i="4"/>
  <c r="E15" i="1" s="1"/>
  <c r="H48" i="4"/>
  <c r="D15" i="1" s="1"/>
  <c r="S48" i="4"/>
  <c r="F15" i="1" s="1"/>
  <c r="S30" i="4"/>
  <c r="F14" i="1" s="1"/>
  <c r="H30" i="4"/>
  <c r="D14" i="1" s="1"/>
  <c r="I30" i="4"/>
  <c r="O30" i="4"/>
  <c r="T30" i="4"/>
  <c r="N30" i="4"/>
  <c r="E14" i="1" s="1"/>
  <c r="C22" i="3" l="1"/>
  <c r="E25" i="3"/>
  <c r="E22" i="3"/>
  <c r="D25" i="3"/>
  <c r="D22" i="3"/>
  <c r="E17" i="1"/>
  <c r="F17" i="1"/>
  <c r="K60" i="4"/>
  <c r="D24" i="1" s="1"/>
  <c r="J60" i="4"/>
  <c r="D16" i="1" s="1"/>
  <c r="T48" i="4"/>
  <c r="F23" i="1" s="1"/>
  <c r="E24" i="3" s="1"/>
  <c r="I48" i="4"/>
  <c r="D23" i="1" s="1"/>
  <c r="C24" i="3" s="1"/>
  <c r="O48" i="4"/>
  <c r="E23" i="1" s="1"/>
  <c r="D24" i="3" s="1"/>
  <c r="F22" i="1"/>
  <c r="E23" i="3" s="1"/>
  <c r="D22" i="1"/>
  <c r="C23" i="3" s="1"/>
  <c r="E22" i="1"/>
  <c r="D23" i="3" s="1"/>
  <c r="D17" i="1" l="1"/>
  <c r="C25" i="3"/>
  <c r="E25" i="1"/>
  <c r="E77" i="1" s="1"/>
  <c r="F25" i="1"/>
  <c r="F77" i="1" s="1"/>
  <c r="F80" i="1" s="1"/>
  <c r="D25" i="1"/>
  <c r="E80" i="1" l="1"/>
  <c r="D77" i="1"/>
  <c r="D80" i="1" l="1"/>
  <c r="C29" i="3" s="1"/>
  <c r="C40" i="3" s="1"/>
  <c r="C42" i="3" s="1"/>
  <c r="E29" i="3"/>
  <c r="E40" i="3" l="1"/>
  <c r="E42" i="3" s="1"/>
  <c r="H80" i="1" l="1"/>
  <c r="I80" i="1" s="1"/>
  <c r="D29" i="3"/>
  <c r="D40" i="3" l="1"/>
  <c r="D42" i="3" s="1"/>
  <c r="F29" i="3"/>
  <c r="G29" i="3" s="1"/>
</calcChain>
</file>

<file path=xl/sharedStrings.xml><?xml version="1.0" encoding="utf-8"?>
<sst xmlns="http://schemas.openxmlformats.org/spreadsheetml/2006/main" count="282" uniqueCount="149">
  <si>
    <t>To download this template, click File &gt; Save As &gt; Download a Copy. 
If you upload this template to Google Sheets to work on it collaboratively, you will need to pull that information into a fresh copy of this template that has not been uploaded to Google Sheets as uploading this template to Google Sheet breaks it.</t>
  </si>
  <si>
    <t>Campus Sustainability Fund - Annual Grant Funding Request - Instructions &amp; Guidelines</t>
  </si>
  <si>
    <r>
      <rPr>
        <b/>
        <u/>
        <sz val="11"/>
        <color theme="1"/>
        <rFont val="Calibri"/>
        <family val="2"/>
        <scheme val="major"/>
      </rPr>
      <t>Instructions:</t>
    </r>
    <r>
      <rPr>
        <sz val="11"/>
        <color theme="1"/>
        <rFont val="Calibri"/>
        <family val="2"/>
        <scheme val="major"/>
      </rPr>
      <t xml:space="preserve"> This budget template should be filled out as part of any </t>
    </r>
    <r>
      <rPr>
        <b/>
        <sz val="11"/>
        <color theme="1"/>
        <rFont val="Calibri"/>
        <family val="2"/>
        <scheme val="major"/>
      </rPr>
      <t xml:space="preserve">Annual Grant </t>
    </r>
    <r>
      <rPr>
        <sz val="11"/>
        <color theme="1"/>
        <rFont val="Calibri"/>
        <family val="2"/>
        <scheme val="major"/>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as part of the </t>
    </r>
    <r>
      <rPr>
        <b/>
        <sz val="11"/>
        <color theme="1"/>
        <rFont val="Calibri"/>
        <family val="2"/>
        <scheme val="major"/>
      </rPr>
      <t>Spring 2023 Annual Grant</t>
    </r>
    <r>
      <rPr>
        <sz val="11"/>
        <color theme="1"/>
        <rFont val="Calibri"/>
        <family val="2"/>
        <scheme val="major"/>
      </rPr>
      <t xml:space="preserve"> funding cycle. 
This budget template is broken into three parts, each requiring applicants to input information before this budget template may be submitted as part of their application. Please read the instructions and guidelines on each individual sheet carefully. </t>
    </r>
    <r>
      <rPr>
        <b/>
        <sz val="11"/>
        <color theme="1"/>
        <rFont val="Calibri"/>
        <family val="2"/>
        <scheme val="major"/>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theme="1"/>
        <rFont val="Calibri"/>
        <family val="2"/>
        <scheme val="major"/>
      </rPr>
      <t xml:space="preserve">Note that applicants will </t>
    </r>
    <r>
      <rPr>
        <b/>
        <u/>
        <sz val="11"/>
        <color theme="1"/>
        <rFont val="Calibri"/>
        <family val="2"/>
        <scheme val="major"/>
      </rPr>
      <t>not</t>
    </r>
    <r>
      <rPr>
        <sz val="11"/>
        <color theme="1"/>
        <rFont val="Calibri"/>
        <family val="2"/>
        <scheme val="major"/>
      </rPr>
      <t xml:space="preserve"> be able to edit any cells beyond those that are sky blue. 
Improperly completing this template may result in your application being deemed "incomplete" and ineligible for review. 
</t>
    </r>
    <r>
      <rPr>
        <b/>
        <sz val="11"/>
        <color theme="1"/>
        <rFont val="Calibri"/>
        <family val="2"/>
        <scheme val="major"/>
      </rPr>
      <t xml:space="preserve">Please save and submit this file with the following naming format: </t>
    </r>
    <r>
      <rPr>
        <b/>
        <sz val="11"/>
        <color rgb="FFFF0000"/>
        <rFont val="Calibri"/>
        <family val="2"/>
        <scheme val="major"/>
      </rPr>
      <t>Project Name_2022-2023 Annual Grant Application</t>
    </r>
    <r>
      <rPr>
        <b/>
        <sz val="11"/>
        <color theme="1"/>
        <rFont val="Calibri"/>
        <family val="2"/>
        <scheme val="major"/>
      </rPr>
      <t xml:space="preserve">.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</si>
  <si>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r>
      <rPr>
        <b/>
        <u/>
        <sz val="11"/>
        <color theme="1"/>
        <rFont val="Calibri"/>
        <family val="2"/>
        <scheme val="minor"/>
      </rPr>
      <t>Instructions</t>
    </r>
    <r>
      <rPr>
        <sz val="11"/>
        <color theme="1"/>
        <rFont val="Calibri"/>
        <family val="2"/>
        <scheme val="minor"/>
      </rPr>
      <t xml:space="preserve">: This sheet serves to summarize all personnel expenditures associated with your project. All information on this sheet is automatically pulled to the Project Information Summary and Annual Grant Operating Budget sheets. </t>
    </r>
    <r>
      <rPr>
        <b/>
        <sz val="11"/>
        <color theme="1"/>
        <rFont val="Calibri"/>
        <family val="2"/>
        <scheme val="minor"/>
      </rPr>
      <t>Additional information and definitions, including minimum wage increases, the difference between Full Benefit Employees and Ancillary Employees, graduate assistantships, and more can be found in the Additional Info &amp; Definitions sheet.</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</si>
  <si>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</si>
  <si>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</si>
  <si>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inor"/>
      </rPr>
      <t>emilyhaworth@arizona.edu</t>
    </r>
    <r>
      <rPr>
        <sz val="11"/>
        <color theme="1"/>
        <rFont val="Calibri"/>
        <family val="2"/>
        <scheme val="minor"/>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</si>
  <si>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</si>
  <si>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</si>
  <si>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</si>
  <si>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</si>
  <si>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</si>
  <si>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</si>
  <si>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</si>
  <si>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</si>
  <si>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</si>
  <si>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</si>
  <si>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</si>
  <si>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Employee #2</t>
  </si>
  <si>
    <t>Employee #3</t>
  </si>
  <si>
    <t>Employee #4</t>
  </si>
  <si>
    <t xml:space="preserve">Total Personnel/ERE     </t>
  </si>
  <si>
    <t>Ancillary Employees</t>
  </si>
  <si>
    <t>Student Employees</t>
  </si>
  <si>
    <t>Student Employee #1</t>
  </si>
  <si>
    <t>Student Recycling Specialist</t>
  </si>
  <si>
    <t>Student Employee #2</t>
  </si>
  <si>
    <t>Student Employee #3</t>
  </si>
  <si>
    <t>Student Employee #4</t>
  </si>
  <si>
    <t>Student Employee #5</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</si>
  <si>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</si>
  <si>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</si>
  <si>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</si>
  <si>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</si>
  <si>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</si>
  <si>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</si>
  <si>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</si>
  <si>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</si>
  <si>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</si>
  <si>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</si>
  <si>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</si>
  <si>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</si>
  <si>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</si>
  <si>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</si>
  <si>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</si>
  <si>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GA for CORE</t>
  </si>
  <si>
    <t>Full Academic Year</t>
  </si>
  <si>
    <t>Full Fiscal Year</t>
  </si>
  <si>
    <t>Graduate Assistant #2</t>
  </si>
  <si>
    <t>Fall Only Fiscal</t>
  </si>
  <si>
    <t>Graduate Assistant #3</t>
  </si>
  <si>
    <t>Spring Only Fiscal</t>
  </si>
  <si>
    <t>Graduate Assistant #4</t>
  </si>
  <si>
    <t>Fall Only Semester</t>
  </si>
  <si>
    <t xml:space="preserve">Total Personnel/ERE/Tuition Remission     </t>
  </si>
  <si>
    <t>Spring Only Semester</t>
  </si>
  <si>
    <r>
      <rPr>
        <b/>
        <u/>
        <sz val="11"/>
        <color theme="1"/>
        <rFont val="Calibri"/>
        <family val="2"/>
        <scheme val="minor"/>
      </rPr>
      <t>Instructions</t>
    </r>
    <r>
      <rPr>
        <sz val="11"/>
        <color theme="1"/>
        <rFont val="Calibri"/>
        <family val="2"/>
        <scheme val="minor"/>
      </rPr>
      <t xml:space="preserve">: This sheet serves as a deeper summary of your proposed project's operating budget. </t>
    </r>
    <r>
      <rPr>
        <b/>
        <sz val="11"/>
        <color theme="1"/>
        <rFont val="Calibri"/>
        <family val="2"/>
        <scheme val="minor"/>
      </rPr>
      <t>Additional information and definitions, including what fiscal years and capital equipment both are and more can be found in the Additional Info &amp; Definitions sheet.</t>
    </r>
  </si>
  <si>
    <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family val="2"/>
        <scheme val="minor"/>
      </rPr>
      <t>plant based options whenever possible</t>
    </r>
    <r>
      <rPr>
        <sz val="11"/>
        <color theme="1"/>
        <rFont val="Calibri"/>
        <family val="2"/>
        <scheme val="minor"/>
      </rPr>
      <t xml:space="preserve"> to limit the greenhouse gas footprint of the project. Please keep this in mind when constructing your budget. </t>
    </r>
  </si>
  <si>
    <t>You only need to include Fiscal Year 2025 and 2026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</si>
  <si>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 xml:space="preserve">Note that the total Annual Grant funding request is rounded up to the nearest $100 to keep figures cleaner. </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</si>
  <si>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</si>
  <si>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</si>
  <si>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</si>
  <si>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</si>
  <si>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</si>
  <si>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</si>
  <si>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</si>
  <si>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</si>
  <si>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</si>
  <si>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</si>
  <si>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</si>
  <si>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</si>
  <si>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</si>
  <si>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</si>
  <si>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</si>
  <si>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</si>
  <si>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</si>
  <si>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</si>
  <si>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</si>
  <si>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</si>
  <si>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</si>
  <si>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</si>
  <si>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</si>
  <si>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Focus group supplies/incentive food (4@$200)</t>
  </si>
  <si>
    <t>Purchase food as an incentive for students to attend focus groups</t>
  </si>
  <si>
    <t>1:1 recycling education</t>
  </si>
  <si>
    <t>Need bags for collection, stickers as incentives</t>
  </si>
  <si>
    <t>Printed/laminated signs</t>
  </si>
  <si>
    <t>Must provide labels and educational signage in dorms</t>
  </si>
  <si>
    <t xml:space="preserve">Materials for hanging signs </t>
  </si>
  <si>
    <t>Supports sign holders, tape, laminating sheets, etc.</t>
  </si>
  <si>
    <t xml:space="preserve">Total Supplies &amp; Related Operations     </t>
  </si>
  <si>
    <t>Capital Equipment</t>
  </si>
  <si>
    <t>Category  (Object Codes 6000-6342)</t>
  </si>
  <si>
    <t xml:space="preserve">Total Capital Equipment     </t>
  </si>
  <si>
    <t>Travel</t>
  </si>
  <si>
    <t>Category (Object Codes 7000-7980)</t>
  </si>
  <si>
    <t>Air Travel</t>
  </si>
  <si>
    <t>Ground Travel</t>
  </si>
  <si>
    <t>Hotels</t>
  </si>
  <si>
    <t>Other Travel</t>
  </si>
  <si>
    <t xml:space="preserve">Total Travel     </t>
  </si>
  <si>
    <t>Total Annual Grant Funding Request</t>
  </si>
  <si>
    <t>Funding Request Amount</t>
  </si>
  <si>
    <t xml:space="preserve">Total Annual Grant Funding Request     </t>
  </si>
  <si>
    <t xml:space="preserve">Rounded Annual Grant Funding Request     </t>
  </si>
  <si>
    <r>
      <rPr>
        <b/>
        <u/>
        <sz val="11"/>
        <color theme="1"/>
        <rFont val="Calibri"/>
        <family val="2"/>
        <scheme val="major"/>
      </rPr>
      <t>Instructions:</t>
    </r>
    <r>
      <rPr>
        <sz val="11"/>
        <color theme="1"/>
        <rFont val="Calibri"/>
        <family val="2"/>
        <scheme val="major"/>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family val="2"/>
        <scheme val="major"/>
      </rPr>
      <t xml:space="preserve">In-kind support </t>
    </r>
    <r>
      <rPr>
        <b/>
        <u/>
        <sz val="11"/>
        <color theme="1"/>
        <rFont val="Calibri"/>
        <family val="2"/>
        <scheme val="major"/>
      </rPr>
      <t>should</t>
    </r>
    <r>
      <rPr>
        <b/>
        <sz val="11"/>
        <color theme="1"/>
        <rFont val="Calibri"/>
        <family val="2"/>
        <scheme val="major"/>
      </rPr>
      <t xml:space="preserve"> be included.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</si>
  <si>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t>Project Information Summary</t>
  </si>
  <si>
    <t>Project Name</t>
  </si>
  <si>
    <t>CORE</t>
  </si>
  <si>
    <t>Department Name  (no abbreviations please)</t>
  </si>
  <si>
    <t xml:space="preserve">Housing and Residential Life  </t>
  </si>
  <si>
    <t>KFS Account Number</t>
  </si>
  <si>
    <t xml:space="preserve">This will be determined if funding is approved. </t>
  </si>
  <si>
    <t>Subaccount Number</t>
  </si>
  <si>
    <t>AG 24.52</t>
  </si>
  <si>
    <t>Project Code</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</si>
  <si>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</si>
  <si>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</si>
  <si>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</si>
  <si>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</si>
  <si>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</si>
  <si>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</si>
  <si>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</si>
  <si>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</si>
  <si>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</si>
  <si>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</si>
  <si>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Additional Funding Sources Summary</t>
  </si>
  <si>
    <t>Additional Funding Source(s) &amp; Description(s)</t>
  </si>
  <si>
    <t>Housing recycling student worker wages</t>
  </si>
  <si>
    <t>Housing 1:1 education sticker incentives</t>
  </si>
  <si>
    <t>Housing printing/laminating</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</si>
  <si>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</si>
  <si>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</si>
  <si>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</si>
  <si>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</si>
  <si>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</si>
  <si>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</si>
  <si>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</si>
  <si>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rPr>
        <b/>
        <i/>
        <sz val="11"/>
        <color rgb="FF000000"/>
        <rFont val="Calibri"/>
      </rPr>
      <t xml:space="preserve">     * Minimum Wage: </t>
    </r>
    <r>
      <rPr>
        <sz val="11"/>
        <color rgb="FF000000"/>
        <rFont val="Calibri"/>
      </rPr>
      <t>Please ensure that all Hourly Rates meet the prevailing minimum wage. Voters within the City of Tucson approved a $15 minimum wage, which the Campus Sustainability Fund requests all proposals take into account (</t>
    </r>
    <r>
      <rPr>
        <b/>
        <sz val="11"/>
        <color rgb="FF000000"/>
        <rFont val="Calibri"/>
      </rPr>
      <t>including those projects that might take place outside of the City of Tucson</t>
    </r>
    <r>
      <rPr>
        <sz val="11"/>
        <color rgb="FF000000"/>
        <rFont val="Calibri"/>
      </rPr>
      <t>). The City of Tucson minimum wage will rise to $13.00 per hour on April 1, 2022 and will rise to $13.50 per hour on January 1, 2023, $14.25 on January 1, 2024, $15.00 per hour on January 1, 2025, and will then rise with the rate of inflation, rounded to the nearest $0.05 every January thereafter.</t>
    </r>
  </si>
  <si>
    <r>
      <rPr>
        <b/>
        <sz val="11"/>
        <color theme="1"/>
        <rFont val="Calibri"/>
        <family val="2"/>
        <scheme val="major"/>
      </rPr>
      <t xml:space="preserve">     * </t>
    </r>
    <r>
      <rPr>
        <b/>
        <i/>
        <sz val="11"/>
        <color theme="1"/>
        <rFont val="Calibri"/>
        <family val="2"/>
        <scheme val="major"/>
      </rPr>
      <t>Student Stipends</t>
    </r>
    <r>
      <rPr>
        <b/>
        <sz val="11"/>
        <color theme="1"/>
        <rFont val="Calibri"/>
        <family val="2"/>
        <scheme val="major"/>
      </rPr>
      <t>:</t>
    </r>
    <r>
      <rPr>
        <sz val="11"/>
        <color theme="1"/>
        <rFont val="Calibri"/>
        <family val="2"/>
        <scheme val="major"/>
      </rPr>
      <t xml:space="preserve"> The CSF does not fund student </t>
    </r>
    <r>
      <rPr>
        <i/>
        <sz val="11"/>
        <color theme="1"/>
        <rFont val="Calibri"/>
        <family val="2"/>
        <scheme val="major"/>
      </rPr>
      <t>stipends</t>
    </r>
    <r>
      <rPr>
        <sz val="11"/>
        <color theme="1"/>
        <rFont val="Calibri"/>
        <family val="2"/>
        <scheme val="major"/>
      </rPr>
      <t xml:space="preserve"> for undergraduate students and instead strongly supports paying students at least the minimum wage as an hourly employee. Applicants may pay more than the current minimum wage if they feel it is appropriate. </t>
    </r>
  </si>
  <si>
    <r>
      <t xml:space="preserve">     </t>
    </r>
    <r>
      <rPr>
        <b/>
        <i/>
        <sz val="11"/>
        <color theme="1"/>
        <rFont val="Calibri"/>
        <family val="2"/>
        <scheme val="major"/>
      </rPr>
      <t xml:space="preserve">* Employee Related Expenses (ERE): </t>
    </r>
    <r>
      <rPr>
        <sz val="11"/>
        <color theme="1"/>
        <rFont val="Calibri"/>
        <family val="2"/>
        <scheme val="major"/>
      </rPr>
      <t>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2023-2025, (</t>
    </r>
    <r>
      <rPr>
        <sz val="11"/>
        <color rgb="FF0070C0"/>
        <rFont val="Calibri"/>
        <family val="2"/>
        <scheme val="major"/>
      </rPr>
      <t>https://www.fso.arizona.edu/news/financial-management/2021/01/07</t>
    </r>
    <r>
      <rPr>
        <sz val="11"/>
        <color theme="1"/>
        <rFont val="Calibri"/>
        <family val="2"/>
        <scheme val="major"/>
      </rPr>
      <t xml:space="preserve">), these rates are as follows and are automatically used in the Annual Grant Personnel Summary Sheet. 
</t>
    </r>
    <r>
      <rPr>
        <b/>
        <sz val="11"/>
        <color theme="1"/>
        <rFont val="Calibri"/>
        <family val="2"/>
        <scheme val="major"/>
      </rPr>
      <t xml:space="preserve">     NOTE: ERE Rates for Fiscal Years 2024-2026 are not finalized and may be subject to change, particuarly those given in Fiscal Year 2026. These rates should only be used here for planning purposes. </t>
    </r>
  </si>
  <si>
    <t>Fiscal Year 2025</t>
  </si>
  <si>
    <t>Fiscal Year 2026</t>
  </si>
  <si>
    <r>
      <rPr>
        <sz val="11"/>
        <color rgb="FF000000"/>
        <rFont val="Calibri"/>
        <scheme val="major"/>
      </rPr>
      <t xml:space="preserve">     </t>
    </r>
    <r>
      <rPr>
        <b/>
        <i/>
        <sz val="11"/>
        <color rgb="FF000000"/>
        <rFont val="Calibri"/>
        <scheme val="major"/>
      </rPr>
      <t xml:space="preserve">* Graduate Assistants: </t>
    </r>
    <r>
      <rPr>
        <sz val="11"/>
        <color rgb="FF000000"/>
        <rFont val="Calibri"/>
        <scheme val="major"/>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scheme val="major"/>
      </rPr>
      <t>https://grad.arizona.edu/funding/ga/graduate-assistant-and-associate-workload-policy</t>
    </r>
    <r>
      <rPr>
        <sz val="11"/>
        <color rgb="FF000000"/>
        <rFont val="Calibri"/>
        <scheme val="major"/>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scheme val="major"/>
      </rPr>
      <t>https://grad.arizona.edu/funding/ga/appointment-periods-and-fte-information</t>
    </r>
    <r>
      <rPr>
        <sz val="11"/>
        <color rgb="FF000000"/>
        <rFont val="Calibri"/>
        <scheme val="major"/>
      </rPr>
      <t>). 
GAs who are appointed during the Fall and/or Spring academic semesters are also eligible for tuition remission, reducing the tuition amount that a GA is charged (</t>
    </r>
    <r>
      <rPr>
        <sz val="11"/>
        <color rgb="FF0070C0"/>
        <rFont val="Calibri"/>
        <scheme val="major"/>
      </rPr>
      <t>https://grad.arizona.edu/funding/ga/benefits-appointment</t>
    </r>
    <r>
      <rPr>
        <sz val="11"/>
        <color rgb="FF000000"/>
        <rFont val="Calibri"/>
        <scheme val="major"/>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provided Stipend Rate, Hours Per Week, and Appointment Period. 
</t>
    </r>
    <r>
      <rPr>
        <b/>
        <sz val="11"/>
        <color rgb="FF000000"/>
        <rFont val="Calibri"/>
        <scheme val="major"/>
      </rPr>
      <t xml:space="preserve">     NOTE: Graduate Base Tuition Rates for Fiscal Years 2024-2026 are not finalized and may be subject to change. These rates should only be used here for planning purposes. </t>
    </r>
  </si>
  <si>
    <t xml:space="preserve">Graduate Base Tuition Rate </t>
  </si>
  <si>
    <t xml:space="preserve">   Operating Budget Information &amp; Definitions:</t>
  </si>
  <si>
    <r>
      <rPr>
        <sz val="11"/>
        <color theme="1"/>
        <rFont val="Calibri"/>
        <family val="2"/>
        <scheme val="major"/>
      </rPr>
      <t xml:space="preserve">     </t>
    </r>
    <r>
      <rPr>
        <b/>
        <i/>
        <sz val="11"/>
        <color theme="1"/>
        <rFont val="Calibri"/>
        <family val="2"/>
        <scheme val="major"/>
      </rPr>
      <t>* Fiscal Year</t>
    </r>
    <r>
      <rPr>
        <sz val="11"/>
        <color theme="1"/>
        <rFont val="Calibri"/>
        <family val="2"/>
        <scheme val="major"/>
      </rPr>
      <t>:</t>
    </r>
    <r>
      <rPr>
        <b/>
        <sz val="11"/>
        <color theme="1"/>
        <rFont val="Calibri"/>
        <family val="2"/>
        <scheme val="major"/>
      </rPr>
      <t xml:space="preserve"> </t>
    </r>
    <r>
      <rPr>
        <sz val="11"/>
        <color theme="1"/>
        <rFont val="Calibri"/>
        <family val="2"/>
        <scheme val="major"/>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July or August of the applicable year and must be spent by June 30 of that same fiscal year. Funding not used within the approved fiscal year must be returned to the Campus Sustainability Fund and spending outside of the approved time period will require repayment to the CSF. Approved multi-year funding will </t>
    </r>
    <r>
      <rPr>
        <b/>
        <u/>
        <sz val="11"/>
        <color theme="1"/>
        <rFont val="Calibri"/>
        <family val="2"/>
        <scheme val="major"/>
      </rPr>
      <t>not</t>
    </r>
    <r>
      <rPr>
        <sz val="11"/>
        <color theme="1"/>
        <rFont val="Calibri"/>
        <family val="2"/>
        <scheme val="major"/>
      </rPr>
      <t xml:space="preserve"> roll over from one year to the next without approval from the CSF Committee. </t>
    </r>
  </si>
  <si>
    <r>
      <t xml:space="preserve">     </t>
    </r>
    <r>
      <rPr>
        <b/>
        <i/>
        <sz val="11"/>
        <color theme="1"/>
        <rFont val="Calibri"/>
        <family val="2"/>
        <scheme val="minor"/>
      </rPr>
      <t>* Capital Equipment</t>
    </r>
    <r>
      <rPr>
        <sz val="11"/>
        <color theme="1"/>
        <rFont val="Calibri"/>
        <family val="2"/>
        <scheme val="minor"/>
      </rPr>
      <t>: The University defines capital equipment as an item which has a cost or fair market value of $5,000 ore more (</t>
    </r>
    <r>
      <rPr>
        <sz val="11"/>
        <color rgb="FF0070C0"/>
        <rFont val="Calibri"/>
        <family val="2"/>
        <scheme val="minor"/>
      </rPr>
      <t>https://policy.fso.arizona.edu/pmm/200/210</t>
    </r>
    <r>
      <rPr>
        <sz val="11"/>
        <color theme="1"/>
        <rFont val="Calibri"/>
        <family val="2"/>
        <scheme val="minor"/>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</si>
</sst>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s>
  <fonts count="40">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u/>
      <sz val="11"/>
      <color theme="1"/>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b/>
      <u/>
      <sz val="11"/>
      <color theme="1"/>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1"/>
      <color theme="1"/>
      <name val="Calibri"/>
      <family val="2"/>
      <scheme val="minor"/>
    </font>
    <font>
      <b/>
      <i/>
      <sz val="14"/>
      <color theme="1"/>
      <name val="Calibri"/>
      <family val="2"/>
      <scheme val="major"/>
    </font>
    <font>
      <sz val="11"/>
      <color rgb="FF0070C0"/>
      <name val="Calibri"/>
      <family val="2"/>
      <scheme val="minor"/>
    </font>
    <font>
      <b/>
      <i/>
      <sz val="11"/>
      <color rgb="FF000000"/>
      <name val="Calibri"/>
    </font>
    <font>
      <sz val="11"/>
      <color rgb="FF000000"/>
      <name val="Calibri"/>
    </font>
    <font>
      <b/>
      <sz val="11"/>
      <color rgb="FF000000"/>
      <name val="Calibri"/>
    </font>
    <font>
      <sz val="11"/>
      <color rgb="FF000000"/>
      <name val="Calibri"/>
      <scheme val="major"/>
    </font>
    <font>
      <b/>
      <i/>
      <sz val="11"/>
      <color rgb="FF000000"/>
      <name val="Calibri"/>
      <scheme val="major"/>
    </font>
    <font>
      <sz val="11"/>
      <color rgb="FF0070C0"/>
      <name val="Calibri"/>
      <scheme val="major"/>
    </font>
    <font>
      <b/>
      <sz val="11"/>
      <color rgb="FF000000"/>
      <name val="Calibri"/>
      <scheme val="major"/>
    </font>
    <font>
      <sz val="11"/>
      <color theme="1"/>
      <name val="Calibri"/>
      <scheme val="major"/>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70">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s>
  <cellStyleXfs count="4">
    <xf numFmtId="0" fontId="0" fillId="0" borderId="0"/>
    <xf numFmtId="44" fontId="3" fillId="0" borderId="0" applyFont="0" applyFill="0" applyBorder="0" applyAlignment="0" applyProtection="0"/>
    <xf numFmtId="9" fontId="22" fillId="0" borderId="0" applyFont="0" applyFill="0" applyBorder="0" applyAlignment="0" applyProtection="0"/>
    <xf numFmtId="43" fontId="25" fillId="0" borderId="0" applyFont="0" applyFill="0" applyBorder="0" applyAlignment="0" applyProtection="0"/>
  </cellStyleXfs>
  <cellXfs count="422">
    <xf numFmtId="0" fontId="0" fillId="0" borderId="0" xfId="0"/>
    <xf numFmtId="0" fontId="2" fillId="0" borderId="0" xfId="0" applyFont="1"/>
    <xf numFmtId="0" fontId="4" fillId="7" borderId="1" xfId="0" applyFont="1" applyFill="1" applyBorder="1" applyAlignment="1">
      <alignment horizontal="right" vertical="center"/>
    </xf>
    <xf numFmtId="44" fontId="6" fillId="7" borderId="1" xfId="1" applyFont="1" applyFill="1" applyBorder="1" applyAlignment="1">
      <alignment horizontal="center" vertical="center"/>
    </xf>
    <xf numFmtId="0" fontId="4" fillId="3" borderId="13" xfId="0" applyFont="1" applyFill="1" applyBorder="1" applyAlignment="1">
      <alignment horizontal="right" vertical="center"/>
    </xf>
    <xf numFmtId="44" fontId="6" fillId="0" borderId="14" xfId="0" applyNumberFormat="1" applyFont="1" applyBorder="1" applyAlignment="1">
      <alignment horizontal="right" vertical="center"/>
    </xf>
    <xf numFmtId="44" fontId="6" fillId="0" borderId="15" xfId="0" applyNumberFormat="1" applyFont="1" applyBorder="1" applyAlignment="1">
      <alignment horizontal="right" vertical="center"/>
    </xf>
    <xf numFmtId="44" fontId="6" fillId="0" borderId="14" xfId="1" applyFont="1" applyBorder="1" applyAlignment="1">
      <alignment horizontal="center" vertical="center"/>
    </xf>
    <xf numFmtId="0" fontId="2" fillId="0" borderId="1" xfId="0" applyFont="1" applyBorder="1"/>
    <xf numFmtId="0" fontId="11" fillId="0" borderId="0" xfId="0" applyFont="1"/>
    <xf numFmtId="0" fontId="11" fillId="0" borderId="0" xfId="0" applyFont="1" applyAlignment="1">
      <alignment horizontal="center"/>
    </xf>
    <xf numFmtId="0" fontId="14" fillId="0" borderId="0" xfId="0" applyFont="1" applyAlignment="1">
      <alignment horizontal="center"/>
    </xf>
    <xf numFmtId="0" fontId="11" fillId="0" borderId="0" xfId="0" applyFont="1" applyAlignment="1">
      <alignment horizontal="left"/>
    </xf>
    <xf numFmtId="164" fontId="14" fillId="0" borderId="0" xfId="0" applyNumberFormat="1" applyFont="1" applyAlignment="1">
      <alignment horizontal="center"/>
    </xf>
    <xf numFmtId="0" fontId="14" fillId="0" borderId="10" xfId="0" applyFont="1" applyBorder="1" applyAlignment="1">
      <alignment horizontal="center" vertical="center"/>
    </xf>
    <xf numFmtId="44" fontId="11" fillId="0" borderId="10" xfId="0" applyNumberFormat="1" applyFont="1" applyBorder="1" applyAlignment="1">
      <alignment horizontal="center" vertical="center"/>
    </xf>
    <xf numFmtId="0" fontId="15" fillId="7" borderId="16" xfId="0" applyFont="1" applyFill="1" applyBorder="1" applyAlignment="1">
      <alignment horizontal="center" vertical="center"/>
    </xf>
    <xf numFmtId="0" fontId="15" fillId="7" borderId="18" xfId="0" applyFont="1" applyFill="1" applyBorder="1" applyAlignment="1">
      <alignment horizontal="center" vertical="center"/>
    </xf>
    <xf numFmtId="0" fontId="14" fillId="0" borderId="21" xfId="0" applyFont="1" applyBorder="1" applyAlignment="1">
      <alignment horizontal="left" vertical="center"/>
    </xf>
    <xf numFmtId="0" fontId="14" fillId="0" borderId="29" xfId="0" applyFont="1" applyBorder="1" applyAlignment="1">
      <alignment horizontal="left" vertical="center"/>
    </xf>
    <xf numFmtId="0" fontId="11" fillId="0" borderId="1" xfId="0" applyFont="1" applyBorder="1"/>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44" fontId="11" fillId="0" borderId="47" xfId="1" applyFont="1" applyBorder="1" applyAlignment="1">
      <alignment horizontal="center" vertical="center"/>
    </xf>
    <xf numFmtId="44" fontId="11" fillId="0" borderId="39" xfId="1" applyFont="1" applyBorder="1" applyAlignment="1">
      <alignment horizontal="center" vertical="center"/>
    </xf>
    <xf numFmtId="44" fontId="11" fillId="0" borderId="5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44" fontId="11" fillId="0" borderId="7" xfId="1" applyFont="1" applyBorder="1" applyAlignment="1">
      <alignment horizontal="center" vertical="center"/>
    </xf>
    <xf numFmtId="44" fontId="11" fillId="0" borderId="58" xfId="1" applyFont="1" applyBorder="1" applyAlignment="1">
      <alignment horizontal="center" vertical="center"/>
    </xf>
    <xf numFmtId="44" fontId="11" fillId="0" borderId="9" xfId="1" applyFont="1" applyBorder="1" applyAlignment="1">
      <alignment horizontal="center"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5" xfId="0" applyFont="1" applyFill="1" applyBorder="1" applyAlignment="1">
      <alignment horizontal="left" vertical="center"/>
    </xf>
    <xf numFmtId="0" fontId="17" fillId="6" borderId="32"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4" fillId="6" borderId="25" xfId="0" applyFont="1" applyFill="1" applyBorder="1" applyAlignment="1">
      <alignment horizontal="left" vertical="center"/>
    </xf>
    <xf numFmtId="0" fontId="14" fillId="6" borderId="32" xfId="0" applyFont="1" applyFill="1" applyBorder="1" applyAlignment="1">
      <alignment horizontal="left" vertical="center"/>
    </xf>
    <xf numFmtId="0" fontId="14" fillId="7" borderId="1" xfId="0" applyFont="1" applyFill="1" applyBorder="1" applyAlignment="1">
      <alignment horizontal="left" vertical="center"/>
    </xf>
    <xf numFmtId="0" fontId="18" fillId="0" borderId="1" xfId="0" applyFont="1" applyBorder="1"/>
    <xf numFmtId="0" fontId="18" fillId="0" borderId="0" xfId="0" applyFont="1"/>
    <xf numFmtId="0" fontId="11" fillId="0" borderId="11" xfId="0" applyFont="1" applyBorder="1" applyAlignment="1">
      <alignment horizontal="center" vertical="center" wrapText="1"/>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wrapText="1"/>
    </xf>
    <xf numFmtId="44" fontId="11" fillId="0" borderId="14" xfId="0" applyNumberFormat="1" applyFont="1" applyBorder="1" applyAlignment="1">
      <alignment horizontal="center" vertical="center"/>
    </xf>
    <xf numFmtId="44" fontId="11" fillId="0" borderId="15" xfId="0" applyNumberFormat="1" applyFont="1" applyBorder="1" applyAlignment="1">
      <alignment horizontal="center" vertical="center"/>
    </xf>
    <xf numFmtId="44" fontId="11" fillId="7" borderId="27" xfId="0" applyNumberFormat="1" applyFont="1" applyFill="1" applyBorder="1" applyAlignment="1">
      <alignment horizontal="center" vertical="center"/>
    </xf>
    <xf numFmtId="44" fontId="11" fillId="7" borderId="28" xfId="0" applyNumberFormat="1" applyFont="1" applyFill="1" applyBorder="1" applyAlignment="1">
      <alignment horizontal="center" vertical="center"/>
    </xf>
    <xf numFmtId="44" fontId="11" fillId="7" borderId="32" xfId="0" applyNumberFormat="1" applyFont="1" applyFill="1" applyBorder="1" applyAlignment="1">
      <alignment horizontal="center" vertical="center"/>
    </xf>
    <xf numFmtId="44" fontId="11" fillId="0" borderId="56" xfId="0" applyNumberFormat="1" applyFont="1" applyBorder="1" applyAlignment="1">
      <alignment horizontal="center" vertical="center"/>
    </xf>
    <xf numFmtId="44" fontId="11" fillId="0" borderId="57" xfId="0" applyNumberFormat="1" applyFont="1" applyBorder="1" applyAlignment="1">
      <alignment horizontal="center" vertical="center"/>
    </xf>
    <xf numFmtId="44" fontId="11" fillId="0" borderId="59" xfId="0" applyNumberFormat="1" applyFont="1" applyBorder="1" applyAlignment="1">
      <alignment horizontal="center" vertical="center"/>
    </xf>
    <xf numFmtId="44" fontId="11" fillId="0" borderId="24" xfId="0" applyNumberFormat="1" applyFont="1" applyBorder="1" applyAlignment="1">
      <alignment horizontal="center" vertical="center"/>
    </xf>
    <xf numFmtId="44" fontId="11" fillId="0" borderId="25" xfId="0" applyNumberFormat="1" applyFont="1" applyBorder="1" applyAlignment="1">
      <alignment horizontal="center" vertical="center"/>
    </xf>
    <xf numFmtId="44" fontId="11" fillId="0" borderId="24" xfId="1" applyFont="1" applyBorder="1" applyAlignment="1">
      <alignment horizontal="center" vertical="center"/>
    </xf>
    <xf numFmtId="44" fontId="11" fillId="0" borderId="10" xfId="1" applyFont="1" applyBorder="1" applyAlignment="1">
      <alignment horizontal="center" vertical="center"/>
    </xf>
    <xf numFmtId="44" fontId="11" fillId="0" borderId="25" xfId="1" applyFont="1" applyBorder="1" applyAlignment="1">
      <alignment horizontal="center" vertical="center"/>
    </xf>
    <xf numFmtId="44" fontId="11" fillId="0" borderId="56" xfId="1" applyFont="1" applyBorder="1" applyAlignment="1">
      <alignment horizontal="center" vertical="center"/>
    </xf>
    <xf numFmtId="44" fontId="11" fillId="0" borderId="57" xfId="1" applyFont="1" applyBorder="1" applyAlignment="1">
      <alignment horizontal="center" vertical="center"/>
    </xf>
    <xf numFmtId="44" fontId="11" fillId="0" borderId="59" xfId="1" applyFont="1" applyBorder="1" applyAlignment="1">
      <alignment horizontal="center" vertical="center"/>
    </xf>
    <xf numFmtId="0" fontId="14" fillId="6" borderId="25" xfId="0" applyFont="1" applyFill="1" applyBorder="1" applyAlignment="1">
      <alignment horizontal="center"/>
    </xf>
    <xf numFmtId="0" fontId="14" fillId="6" borderId="25" xfId="0" applyFont="1" applyFill="1" applyBorder="1" applyAlignment="1">
      <alignment horizontal="center" wrapText="1"/>
    </xf>
    <xf numFmtId="0" fontId="11" fillId="0" borderId="25" xfId="0" applyFont="1" applyBorder="1" applyAlignment="1">
      <alignment horizont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44" fontId="11" fillId="6" borderId="10" xfId="1" applyFont="1" applyFill="1" applyBorder="1" applyAlignment="1">
      <alignment horizontal="center" vertical="center"/>
    </xf>
    <xf numFmtId="44" fontId="11" fillId="6" borderId="25"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4" fillId="7" borderId="16" xfId="0" applyFont="1" applyFill="1" applyBorder="1" applyAlignment="1">
      <alignment horizontal="right" vertical="center"/>
    </xf>
    <xf numFmtId="0" fontId="4" fillId="7" borderId="18" xfId="0" applyFont="1" applyFill="1" applyBorder="1" applyAlignment="1">
      <alignment horizontal="right" vertical="center"/>
    </xf>
    <xf numFmtId="0" fontId="23" fillId="0" borderId="0" xfId="0" applyFont="1"/>
    <xf numFmtId="0" fontId="6" fillId="0" borderId="0" xfId="0" applyFont="1"/>
    <xf numFmtId="44" fontId="11" fillId="6" borderId="24" xfId="1" applyFont="1" applyFill="1" applyBorder="1" applyAlignment="1">
      <alignment horizontal="center" vertical="center"/>
    </xf>
    <xf numFmtId="44" fontId="11" fillId="6" borderId="56" xfId="1" applyFont="1" applyFill="1" applyBorder="1" applyAlignment="1">
      <alignment horizontal="center" vertical="center"/>
    </xf>
    <xf numFmtId="44" fontId="11" fillId="6" borderId="57" xfId="1" applyFont="1" applyFill="1" applyBorder="1" applyAlignment="1">
      <alignment horizontal="center" vertical="center"/>
    </xf>
    <xf numFmtId="44" fontId="11" fillId="6" borderId="59" xfId="1" applyFont="1" applyFill="1" applyBorder="1" applyAlignment="1">
      <alignment horizontal="center" vertical="center"/>
    </xf>
    <xf numFmtId="9" fontId="11" fillId="0" borderId="14" xfId="2" applyFont="1" applyBorder="1" applyAlignment="1">
      <alignment horizontal="center" vertical="center"/>
    </xf>
    <xf numFmtId="0" fontId="0" fillId="0" borderId="1" xfId="0" applyBorder="1"/>
    <xf numFmtId="44" fontId="11" fillId="0" borderId="60" xfId="0" applyNumberFormat="1" applyFont="1" applyBorder="1" applyAlignment="1">
      <alignment horizontal="center" vertical="center"/>
    </xf>
    <xf numFmtId="0" fontId="23" fillId="0" borderId="20" xfId="0" applyFont="1" applyBorder="1"/>
    <xf numFmtId="0" fontId="23" fillId="0" borderId="61" xfId="0" applyFont="1" applyBorder="1"/>
    <xf numFmtId="0" fontId="14" fillId="7" borderId="1" xfId="0" applyFont="1" applyFill="1" applyBorder="1" applyAlignment="1">
      <alignment horizontal="center" vertical="center"/>
    </xf>
    <xf numFmtId="44" fontId="27" fillId="6" borderId="24" xfId="1" applyFont="1" applyFill="1" applyBorder="1" applyAlignment="1">
      <alignment horizontal="center" vertical="center"/>
    </xf>
    <xf numFmtId="0" fontId="28" fillId="0" borderId="17" xfId="0" applyFont="1" applyBorder="1" applyAlignment="1">
      <alignment horizontal="center" vertical="center"/>
    </xf>
    <xf numFmtId="0" fontId="28" fillId="0" borderId="11" xfId="0" applyFont="1" applyBorder="1" applyAlignment="1">
      <alignment horizontal="center" vertical="center"/>
    </xf>
    <xf numFmtId="165" fontId="2" fillId="0" borderId="0" xfId="0" applyNumberFormat="1" applyFont="1"/>
    <xf numFmtId="165" fontId="6" fillId="0" borderId="15" xfId="0" applyNumberFormat="1" applyFont="1" applyBorder="1" applyAlignment="1">
      <alignment horizontal="right" vertical="center"/>
    </xf>
    <xf numFmtId="165" fontId="4" fillId="7" borderId="18"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44" fontId="4" fillId="7" borderId="1" xfId="0" applyNumberFormat="1" applyFont="1" applyFill="1" applyBorder="1" applyAlignment="1">
      <alignment horizontal="right" vertical="center"/>
    </xf>
    <xf numFmtId="1" fontId="2" fillId="0" borderId="0" xfId="0" applyNumberFormat="1" applyFont="1"/>
    <xf numFmtId="1" fontId="6" fillId="7" borderId="1" xfId="1" applyNumberFormat="1" applyFont="1" applyFill="1" applyBorder="1" applyAlignment="1">
      <alignment horizontal="center" vertical="center"/>
    </xf>
    <xf numFmtId="44" fontId="6" fillId="0" borderId="15" xfId="1" applyFont="1" applyFill="1" applyBorder="1" applyAlignment="1">
      <alignment horizontal="right" vertical="center"/>
    </xf>
    <xf numFmtId="0" fontId="11" fillId="9" borderId="5"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9" borderId="1" xfId="0" applyFont="1" applyFill="1" applyBorder="1" applyAlignment="1">
      <alignment horizontal="left" vertical="center"/>
    </xf>
    <xf numFmtId="0" fontId="11" fillId="0" borderId="44" xfId="0" applyFont="1" applyBorder="1" applyAlignment="1">
      <alignment horizontal="left" vertical="center"/>
    </xf>
    <xf numFmtId="0" fontId="14" fillId="6" borderId="30" xfId="0" applyFont="1" applyFill="1" applyBorder="1" applyAlignment="1">
      <alignment horizontal="left" vertical="center"/>
    </xf>
    <xf numFmtId="44" fontId="11" fillId="6" borderId="44" xfId="1" applyFont="1" applyFill="1" applyBorder="1" applyAlignment="1">
      <alignment horizontal="center" vertical="center"/>
    </xf>
    <xf numFmtId="44" fontId="11" fillId="6" borderId="12" xfId="1" applyFont="1" applyFill="1" applyBorder="1" applyAlignment="1">
      <alignment horizontal="center" vertical="center"/>
    </xf>
    <xf numFmtId="44" fontId="11" fillId="6" borderId="30" xfId="1" applyFont="1" applyFill="1" applyBorder="1" applyAlignment="1">
      <alignment horizontal="center" vertical="center"/>
    </xf>
    <xf numFmtId="0" fontId="14"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14" fillId="9" borderId="10" xfId="0" applyFont="1" applyFill="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7" borderId="21" xfId="0" applyFont="1" applyFill="1" applyBorder="1" applyAlignment="1">
      <alignment horizontal="center" vertical="center"/>
    </xf>
    <xf numFmtId="0" fontId="5" fillId="0" borderId="22" xfId="0" applyFont="1" applyBorder="1" applyAlignment="1">
      <alignment horizontal="center" vertical="center"/>
    </xf>
    <xf numFmtId="165" fontId="5" fillId="0" borderId="22" xfId="0" applyNumberFormat="1" applyFont="1" applyBorder="1" applyAlignment="1">
      <alignment horizontal="center" vertical="center"/>
    </xf>
    <xf numFmtId="1" fontId="5" fillId="0" borderId="23" xfId="0" applyNumberFormat="1" applyFont="1" applyBorder="1" applyAlignment="1">
      <alignment horizontal="center" vertical="center"/>
    </xf>
    <xf numFmtId="0" fontId="4" fillId="3" borderId="68" xfId="0" applyFont="1" applyFill="1" applyBorder="1" applyAlignment="1">
      <alignment horizontal="right" vertical="center"/>
    </xf>
    <xf numFmtId="0" fontId="5" fillId="0" borderId="6" xfId="0" applyFont="1" applyBorder="1" applyAlignment="1">
      <alignment horizontal="center" vertical="center"/>
    </xf>
    <xf numFmtId="44" fontId="5" fillId="0" borderId="65" xfId="0" applyNumberFormat="1" applyFont="1" applyBorder="1" applyAlignment="1">
      <alignment horizontal="center" vertical="center"/>
    </xf>
    <xf numFmtId="44" fontId="6" fillId="0" borderId="6" xfId="0" applyNumberFormat="1" applyFont="1" applyBorder="1" applyAlignment="1">
      <alignment horizontal="right" vertical="center"/>
    </xf>
    <xf numFmtId="44" fontId="5" fillId="0" borderId="6" xfId="0" applyNumberFormat="1" applyFont="1" applyBorder="1" applyAlignment="1">
      <alignment horizontal="center" vertical="center"/>
    </xf>
    <xf numFmtId="0" fontId="6" fillId="0" borderId="1" xfId="0" applyFont="1" applyBorder="1"/>
    <xf numFmtId="0" fontId="5" fillId="0" borderId="26" xfId="0" applyFont="1" applyBorder="1" applyAlignment="1">
      <alignment horizontal="center" vertical="center"/>
    </xf>
    <xf numFmtId="0" fontId="5" fillId="0" borderId="63" xfId="0" applyFont="1" applyBorder="1" applyAlignment="1">
      <alignment horizontal="center" vertical="center"/>
    </xf>
    <xf numFmtId="165" fontId="5" fillId="0" borderId="66" xfId="0" applyNumberFormat="1" applyFont="1" applyBorder="1" applyAlignment="1">
      <alignment horizontal="center" vertical="center"/>
    </xf>
    <xf numFmtId="1" fontId="5" fillId="0" borderId="19" xfId="0" applyNumberFormat="1" applyFont="1" applyBorder="1" applyAlignment="1">
      <alignment horizontal="center" vertical="center"/>
    </xf>
    <xf numFmtId="44" fontId="5" fillId="0" borderId="19" xfId="0" applyNumberFormat="1" applyFont="1" applyBorder="1" applyAlignment="1">
      <alignment horizontal="center" vertical="center"/>
    </xf>
    <xf numFmtId="44" fontId="5" fillId="0" borderId="66" xfId="0" applyNumberFormat="1" applyFont="1" applyBorder="1" applyAlignment="1">
      <alignment horizontal="center" vertical="center"/>
    </xf>
    <xf numFmtId="0" fontId="5" fillId="0" borderId="38" xfId="0" applyFont="1" applyBorder="1" applyAlignment="1">
      <alignment horizontal="center" vertical="center"/>
    </xf>
    <xf numFmtId="165" fontId="5" fillId="0" borderId="49" xfId="0" applyNumberFormat="1" applyFont="1" applyBorder="1" applyAlignment="1">
      <alignment horizontal="center" vertical="center"/>
    </xf>
    <xf numFmtId="44" fontId="5" fillId="0" borderId="38" xfId="0" applyNumberFormat="1" applyFont="1" applyBorder="1" applyAlignment="1">
      <alignment horizontal="center" vertical="center"/>
    </xf>
    <xf numFmtId="44" fontId="5" fillId="0" borderId="49"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4" xfId="0" applyFont="1" applyBorder="1" applyAlignment="1">
      <alignment horizontal="left" wrapText="1"/>
    </xf>
    <xf numFmtId="0" fontId="11" fillId="0" borderId="44" xfId="0" applyFont="1" applyBorder="1" applyAlignment="1">
      <alignment horizontal="left" wrapText="1"/>
    </xf>
    <xf numFmtId="0" fontId="11" fillId="0" borderId="27" xfId="0" quotePrefix="1" applyFont="1" applyBorder="1" applyAlignment="1">
      <alignment horizontal="left" wrapText="1"/>
    </xf>
    <xf numFmtId="0" fontId="10" fillId="0" borderId="55" xfId="0" applyFont="1" applyBorder="1" applyAlignment="1">
      <alignment horizontal="center" wrapText="1"/>
    </xf>
    <xf numFmtId="0" fontId="11" fillId="0" borderId="55" xfId="0" applyFont="1" applyBorder="1" applyAlignment="1">
      <alignment horizontal="left" vertical="center" wrapText="1"/>
    </xf>
    <xf numFmtId="164" fontId="11" fillId="0" borderId="55" xfId="0" applyNumberFormat="1" applyFont="1" applyBorder="1" applyAlignment="1">
      <alignment horizontal="left" vertical="center" wrapText="1"/>
    </xf>
    <xf numFmtId="0" fontId="16" fillId="3" borderId="7" xfId="0" applyFont="1" applyFill="1" applyBorder="1" applyAlignment="1">
      <alignment horizontal="right" vertical="center" wrapText="1"/>
    </xf>
    <xf numFmtId="0" fontId="20" fillId="0" borderId="24" xfId="0" applyFont="1" applyBorder="1" applyAlignment="1">
      <alignment horizontal="center" wrapText="1"/>
    </xf>
    <xf numFmtId="0" fontId="11" fillId="6" borderId="24" xfId="0" applyFont="1" applyFill="1" applyBorder="1" applyAlignment="1">
      <alignment horizontal="left" vertical="center" wrapText="1"/>
    </xf>
    <xf numFmtId="0" fontId="11" fillId="7" borderId="6" xfId="0" applyFont="1" applyFill="1" applyBorder="1" applyAlignment="1">
      <alignment wrapText="1"/>
    </xf>
    <xf numFmtId="0" fontId="15" fillId="7" borderId="17" xfId="0" applyFont="1" applyFill="1" applyBorder="1" applyAlignment="1">
      <alignment horizontal="center" vertical="center" wrapText="1"/>
    </xf>
    <xf numFmtId="0" fontId="14" fillId="0" borderId="43" xfId="0" applyFont="1" applyBorder="1" applyAlignment="1">
      <alignment horizontal="left" vertical="center" wrapText="1"/>
    </xf>
    <xf numFmtId="0" fontId="14" fillId="7" borderId="36" xfId="0" applyFont="1" applyFill="1" applyBorder="1" applyAlignment="1">
      <alignment horizontal="left" vertical="center" wrapText="1"/>
    </xf>
    <xf numFmtId="39" fontId="11" fillId="6" borderId="36"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7"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6" xfId="0" applyNumberFormat="1" applyFont="1" applyFill="1" applyBorder="1" applyAlignment="1">
      <alignment horizontal="left" wrapText="1"/>
    </xf>
    <xf numFmtId="0" fontId="14" fillId="6" borderId="36" xfId="0" applyFont="1" applyFill="1" applyBorder="1" applyAlignment="1">
      <alignment horizontal="left" vertical="center" wrapText="1"/>
    </xf>
    <xf numFmtId="39" fontId="11" fillId="7" borderId="36" xfId="0" applyNumberFormat="1" applyFont="1" applyFill="1" applyBorder="1" applyAlignment="1">
      <alignment horizontal="left" vertical="center" wrapText="1"/>
    </xf>
    <xf numFmtId="39" fontId="11" fillId="7" borderId="37" xfId="0" applyNumberFormat="1"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wrapText="1"/>
    </xf>
    <xf numFmtId="0" fontId="5" fillId="0" borderId="22" xfId="0" applyFont="1" applyBorder="1" applyAlignment="1">
      <alignment horizontal="center" vertical="center" wrapText="1"/>
    </xf>
    <xf numFmtId="0" fontId="4" fillId="7" borderId="1" xfId="0" applyFont="1" applyFill="1" applyBorder="1" applyAlignment="1">
      <alignment horizontal="right" vertical="center" wrapText="1"/>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4" xfId="0" applyFont="1" applyBorder="1" applyAlignment="1">
      <alignment horizontal="center" vertical="center"/>
    </xf>
    <xf numFmtId="44" fontId="11" fillId="7" borderId="13" xfId="0" applyNumberFormat="1" applyFont="1" applyFill="1" applyBorder="1" applyAlignment="1">
      <alignment horizontal="center" vertical="center"/>
    </xf>
    <xf numFmtId="44" fontId="11" fillId="7" borderId="11"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0" fontId="1" fillId="6" borderId="22" xfId="0" applyFont="1" applyFill="1" applyBorder="1" applyAlignment="1">
      <alignment horizontal="left" vertical="center"/>
    </xf>
    <xf numFmtId="17" fontId="11" fillId="0" borderId="30" xfId="0" applyNumberFormat="1" applyFont="1" applyBorder="1" applyAlignment="1">
      <alignment horizontal="center"/>
    </xf>
    <xf numFmtId="17" fontId="11" fillId="0" borderId="32" xfId="0" applyNumberFormat="1" applyFont="1" applyBorder="1" applyAlignment="1">
      <alignment horizontal="center"/>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1" xfId="0" applyNumberFormat="1" applyFont="1" applyFill="1" applyBorder="1"/>
    <xf numFmtId="165"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1" fontId="1" fillId="7" borderId="3" xfId="0" applyNumberFormat="1" applyFont="1" applyFill="1" applyBorder="1" applyAlignment="1">
      <alignment horizontal="left" vertical="center"/>
    </xf>
    <xf numFmtId="39" fontId="1" fillId="7" borderId="3" xfId="0" applyNumberFormat="1" applyFont="1" applyFill="1" applyBorder="1" applyAlignment="1">
      <alignment horizontal="left" vertical="center"/>
    </xf>
    <xf numFmtId="0" fontId="1" fillId="7" borderId="3" xfId="0" applyFont="1" applyFill="1" applyBorder="1"/>
    <xf numFmtId="44" fontId="1" fillId="7" borderId="3" xfId="0" applyNumberFormat="1" applyFont="1" applyFill="1" applyBorder="1"/>
    <xf numFmtId="0" fontId="1" fillId="7" borderId="4" xfId="0" applyFont="1" applyFill="1" applyBorder="1" applyAlignment="1">
      <alignment wrapText="1"/>
    </xf>
    <xf numFmtId="0" fontId="1" fillId="7" borderId="45" xfId="0" applyFont="1" applyFill="1" applyBorder="1" applyAlignment="1">
      <alignment wrapText="1"/>
    </xf>
    <xf numFmtId="0" fontId="1" fillId="0" borderId="21" xfId="0" applyFont="1" applyBorder="1" applyAlignment="1">
      <alignment horizontal="left" vertical="center"/>
    </xf>
    <xf numFmtId="44" fontId="1" fillId="6" borderId="26" xfId="1" applyFont="1" applyFill="1" applyBorder="1" applyAlignment="1">
      <alignment horizontal="left" vertical="center"/>
    </xf>
    <xf numFmtId="44" fontId="1" fillId="6" borderId="63" xfId="1" applyFont="1" applyFill="1" applyBorder="1" applyAlignment="1">
      <alignment horizontal="left" vertical="center"/>
    </xf>
    <xf numFmtId="0" fontId="1" fillId="6" borderId="1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5" xfId="0" applyNumberFormat="1" applyFont="1" applyBorder="1" applyAlignment="1">
      <alignment horizontal="left" vertical="center"/>
    </xf>
    <xf numFmtId="1" fontId="1" fillId="6" borderId="19" xfId="0" applyNumberFormat="1" applyFont="1" applyFill="1" applyBorder="1" applyAlignment="1">
      <alignment horizontal="center" vertical="center"/>
    </xf>
    <xf numFmtId="44" fontId="1" fillId="0" borderId="25" xfId="0" applyNumberFormat="1" applyFont="1" applyBorder="1" applyAlignment="1">
      <alignment horizontal="left" vertical="center"/>
    </xf>
    <xf numFmtId="44" fontId="1" fillId="0" borderId="36" xfId="0" applyNumberFormat="1" applyFont="1" applyBorder="1" applyAlignment="1">
      <alignment horizontal="left" vertical="center"/>
    </xf>
    <xf numFmtId="0" fontId="1" fillId="6" borderId="40" xfId="0" applyFont="1" applyFill="1" applyBorder="1" applyAlignment="1">
      <alignment wrapText="1"/>
    </xf>
    <xf numFmtId="0" fontId="1" fillId="0" borderId="24" xfId="0" applyFont="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horizontal="center" vertical="center"/>
    </xf>
    <xf numFmtId="1" fontId="1" fillId="6" borderId="10" xfId="0" applyNumberFormat="1" applyFont="1" applyFill="1" applyBorder="1" applyAlignment="1">
      <alignment horizontal="center" vertical="center"/>
    </xf>
    <xf numFmtId="0" fontId="1" fillId="0" borderId="27" xfId="0" applyFont="1" applyBorder="1" applyAlignment="1">
      <alignment horizontal="left" vertical="center"/>
    </xf>
    <xf numFmtId="0" fontId="1" fillId="6" borderId="28" xfId="0" applyFont="1" applyFill="1" applyBorder="1" applyAlignment="1">
      <alignment horizontal="left" vertical="center"/>
    </xf>
    <xf numFmtId="44" fontId="1" fillId="6" borderId="47" xfId="1" applyFont="1" applyFill="1" applyBorder="1" applyAlignment="1">
      <alignment horizontal="left" vertical="center"/>
    </xf>
    <xf numFmtId="44" fontId="1" fillId="6" borderId="64" xfId="1" applyFont="1" applyFill="1" applyBorder="1" applyAlignment="1">
      <alignment horizontal="left" vertical="center"/>
    </xf>
    <xf numFmtId="0" fontId="1" fillId="6" borderId="28" xfId="0" applyFont="1" applyFill="1" applyBorder="1" applyAlignment="1">
      <alignment horizontal="center" vertical="center"/>
    </xf>
    <xf numFmtId="44" fontId="1" fillId="0" borderId="28" xfId="1" applyFont="1" applyFill="1" applyBorder="1" applyAlignment="1">
      <alignment horizontal="left" vertical="center"/>
    </xf>
    <xf numFmtId="165" fontId="1" fillId="0" borderId="32" xfId="0" applyNumberFormat="1" applyFont="1" applyBorder="1" applyAlignment="1">
      <alignment horizontal="left" vertical="center"/>
    </xf>
    <xf numFmtId="1" fontId="1" fillId="6" borderId="28" xfId="0" applyNumberFormat="1" applyFont="1" applyFill="1" applyBorder="1" applyAlignment="1">
      <alignment horizontal="center" vertical="center"/>
    </xf>
    <xf numFmtId="44" fontId="1" fillId="0" borderId="69" xfId="0" applyNumberFormat="1" applyFont="1" applyBorder="1" applyAlignment="1">
      <alignment horizontal="left" vertical="center"/>
    </xf>
    <xf numFmtId="0" fontId="1" fillId="6" borderId="46" xfId="0" applyFont="1" applyFill="1" applyBorder="1" applyAlignment="1">
      <alignment wrapText="1"/>
    </xf>
    <xf numFmtId="0" fontId="1" fillId="7" borderId="1" xfId="0" applyFont="1" applyFill="1" applyBorder="1" applyAlignment="1">
      <alignment horizontal="left" vertical="center"/>
    </xf>
    <xf numFmtId="165" fontId="1" fillId="7" borderId="1" xfId="0" applyNumberFormat="1" applyFont="1" applyFill="1" applyBorder="1" applyAlignment="1">
      <alignment horizontal="left" vertical="center"/>
    </xf>
    <xf numFmtId="165" fontId="1" fillId="0" borderId="15" xfId="1" applyNumberFormat="1" applyFont="1" applyBorder="1" applyAlignment="1">
      <alignment horizontal="center" vertical="center"/>
    </xf>
    <xf numFmtId="44" fontId="1" fillId="7" borderId="1" xfId="1" applyFont="1" applyFill="1" applyBorder="1" applyAlignment="1">
      <alignment horizontal="center" vertical="center"/>
    </xf>
    <xf numFmtId="39" fontId="1" fillId="7" borderId="1" xfId="0" applyNumberFormat="1" applyFont="1" applyFill="1" applyBorder="1" applyAlignment="1">
      <alignment horizontal="left" vertical="center"/>
    </xf>
    <xf numFmtId="0" fontId="1" fillId="7" borderId="6" xfId="0" applyFont="1" applyFill="1" applyBorder="1" applyAlignment="1">
      <alignment wrapText="1"/>
    </xf>
    <xf numFmtId="0" fontId="1" fillId="0" borderId="1" xfId="0" applyFont="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1" fontId="1" fillId="7" borderId="8" xfId="0" applyNumberFormat="1" applyFont="1" applyFill="1" applyBorder="1" applyAlignment="1">
      <alignment horizontal="left" vertical="center"/>
    </xf>
    <xf numFmtId="39" fontId="1" fillId="7" borderId="8" xfId="0" applyNumberFormat="1" applyFont="1" applyFill="1" applyBorder="1" applyAlignment="1">
      <alignment horizontal="left" vertical="center"/>
    </xf>
    <xf numFmtId="0" fontId="1" fillId="7" borderId="8" xfId="0" applyFont="1" applyFill="1" applyBorder="1"/>
    <xf numFmtId="44" fontId="1" fillId="7" borderId="8" xfId="0" applyNumberFormat="1" applyFont="1" applyFill="1" applyBorder="1"/>
    <xf numFmtId="0" fontId="1" fillId="7" borderId="9" xfId="0" applyFont="1" applyFill="1" applyBorder="1" applyAlignment="1">
      <alignment wrapText="1"/>
    </xf>
    <xf numFmtId="44" fontId="1" fillId="7" borderId="18" xfId="1" applyFont="1" applyFill="1" applyBorder="1" applyAlignment="1">
      <alignment horizontal="center" vertical="center"/>
    </xf>
    <xf numFmtId="1"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39" fontId="1" fillId="7" borderId="18" xfId="0" applyNumberFormat="1" applyFont="1" applyFill="1" applyBorder="1" applyAlignment="1">
      <alignment horizontal="left" vertical="center"/>
    </xf>
    <xf numFmtId="0" fontId="1" fillId="7" borderId="18" xfId="0" applyFont="1" applyFill="1" applyBorder="1"/>
    <xf numFmtId="44" fontId="1" fillId="7" borderId="18" xfId="0" applyNumberFormat="1" applyFont="1" applyFill="1" applyBorder="1"/>
    <xf numFmtId="0" fontId="1" fillId="7" borderId="17" xfId="0" applyFont="1" applyFill="1" applyBorder="1" applyAlignment="1">
      <alignment wrapText="1"/>
    </xf>
    <xf numFmtId="44" fontId="1" fillId="6" borderId="26" xfId="1" applyFont="1" applyFill="1" applyBorder="1" applyAlignment="1">
      <alignment horizontal="center" vertical="center"/>
    </xf>
    <xf numFmtId="44" fontId="1" fillId="6" borderId="63" xfId="1" applyFont="1" applyFill="1" applyBorder="1" applyAlignment="1">
      <alignment horizontal="center" vertical="center"/>
    </xf>
    <xf numFmtId="44" fontId="1" fillId="0" borderId="1" xfId="1" applyFont="1" applyFill="1" applyBorder="1" applyAlignment="1">
      <alignment horizontal="left" vertical="center"/>
    </xf>
    <xf numFmtId="165" fontId="1" fillId="0" borderId="6" xfId="0" applyNumberFormat="1" applyFont="1" applyBorder="1" applyAlignment="1">
      <alignment horizontal="left" vertical="center"/>
    </xf>
    <xf numFmtId="1" fontId="1" fillId="6" borderId="19" xfId="1" applyNumberFormat="1" applyFont="1" applyFill="1" applyBorder="1" applyAlignment="1">
      <alignment horizontal="center" vertical="center"/>
    </xf>
    <xf numFmtId="1" fontId="1" fillId="6" borderId="19" xfId="3" applyNumberFormat="1" applyFont="1" applyFill="1" applyBorder="1" applyAlignment="1">
      <alignment horizontal="center" vertical="center"/>
    </xf>
    <xf numFmtId="1" fontId="1" fillId="6" borderId="1" xfId="3" applyNumberFormat="1" applyFont="1" applyFill="1" applyBorder="1" applyAlignment="1">
      <alignment horizontal="center" vertical="center"/>
    </xf>
    <xf numFmtId="39" fontId="1" fillId="6" borderId="19" xfId="0" applyNumberFormat="1" applyFont="1" applyFill="1" applyBorder="1" applyAlignment="1">
      <alignment horizontal="center" vertical="center"/>
    </xf>
    <xf numFmtId="44" fontId="1" fillId="0" borderId="6" xfId="0" applyNumberFormat="1" applyFont="1" applyBorder="1" applyAlignment="1">
      <alignment horizontal="left" vertical="center"/>
    </xf>
    <xf numFmtId="1" fontId="1" fillId="6" borderId="10" xfId="1" applyNumberFormat="1" applyFont="1" applyFill="1" applyBorder="1" applyAlignment="1">
      <alignment horizontal="center" vertical="center"/>
    </xf>
    <xf numFmtId="1" fontId="1" fillId="6" borderId="10" xfId="3" applyNumberFormat="1" applyFont="1" applyFill="1" applyBorder="1" applyAlignment="1">
      <alignment horizontal="center" vertical="center"/>
    </xf>
    <xf numFmtId="39" fontId="1" fillId="6" borderId="10" xfId="0" applyNumberFormat="1" applyFont="1" applyFill="1" applyBorder="1" applyAlignment="1">
      <alignment horizontal="center" vertical="center"/>
    </xf>
    <xf numFmtId="44" fontId="1" fillId="6" borderId="62" xfId="1" applyFont="1" applyFill="1" applyBorder="1" applyAlignment="1">
      <alignment horizontal="center" vertical="center"/>
    </xf>
    <xf numFmtId="44" fontId="1" fillId="0" borderId="8" xfId="1" applyFont="1" applyFill="1" applyBorder="1" applyAlignment="1">
      <alignment horizontal="left" vertical="center"/>
    </xf>
    <xf numFmtId="1" fontId="1" fillId="6" borderId="28" xfId="1" applyNumberFormat="1" applyFont="1" applyFill="1" applyBorder="1" applyAlignment="1">
      <alignment horizontal="center" vertical="center"/>
    </xf>
    <xf numFmtId="1" fontId="1" fillId="6" borderId="28" xfId="3" applyNumberFormat="1" applyFont="1" applyFill="1" applyBorder="1" applyAlignment="1">
      <alignment horizontal="center" vertical="center"/>
    </xf>
    <xf numFmtId="1" fontId="1" fillId="6" borderId="8" xfId="3" applyNumberFormat="1" applyFont="1" applyFill="1" applyBorder="1" applyAlignment="1">
      <alignment horizontal="center" vertical="center"/>
    </xf>
    <xf numFmtId="39" fontId="1" fillId="6" borderId="28" xfId="0" applyNumberFormat="1" applyFont="1" applyFill="1" applyBorder="1" applyAlignment="1">
      <alignment horizontal="center" vertical="center"/>
    </xf>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165" fontId="1" fillId="7" borderId="18" xfId="0" applyNumberFormat="1" applyFont="1" applyFill="1" applyBorder="1" applyAlignment="1">
      <alignment horizontal="left" vertical="center"/>
    </xf>
    <xf numFmtId="1" fontId="1" fillId="7" borderId="18" xfId="0" applyNumberFormat="1" applyFont="1" applyFill="1" applyBorder="1" applyAlignment="1">
      <alignment horizontal="left" vertical="center"/>
    </xf>
    <xf numFmtId="0" fontId="1" fillId="6" borderId="33" xfId="0" applyFont="1" applyFill="1" applyBorder="1" applyAlignment="1">
      <alignment horizontal="center" vertical="center"/>
    </xf>
    <xf numFmtId="0" fontId="1" fillId="6" borderId="19" xfId="0" applyFont="1" applyFill="1" applyBorder="1" applyAlignment="1">
      <alignment horizontal="left" vertical="center"/>
    </xf>
    <xf numFmtId="0" fontId="1" fillId="6" borderId="20"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29" xfId="0" applyFont="1" applyFill="1" applyBorder="1" applyAlignment="1">
      <alignment horizontal="left" vertical="center"/>
    </xf>
    <xf numFmtId="44" fontId="1" fillId="0" borderId="10" xfId="1" applyFont="1" applyFill="1" applyBorder="1" applyAlignment="1">
      <alignment horizontal="center" vertical="center"/>
    </xf>
    <xf numFmtId="165" fontId="1" fillId="6"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6" borderId="10" xfId="0" applyFont="1" applyFill="1" applyBorder="1" applyAlignment="1">
      <alignment horizontal="center" vertical="center" wrapText="1"/>
    </xf>
    <xf numFmtId="0" fontId="1" fillId="6" borderId="20" xfId="0" applyFont="1" applyFill="1" applyBorder="1" applyAlignment="1">
      <alignment horizontal="left" vertical="center"/>
    </xf>
    <xf numFmtId="0" fontId="1" fillId="6" borderId="31" xfId="0" applyFont="1" applyFill="1" applyBorder="1" applyAlignment="1">
      <alignment horizontal="left" vertical="center"/>
    </xf>
    <xf numFmtId="44" fontId="1" fillId="6" borderId="47" xfId="1" applyFont="1" applyFill="1" applyBorder="1" applyAlignment="1">
      <alignment horizontal="center" vertical="center"/>
    </xf>
    <xf numFmtId="44" fontId="1" fillId="0" borderId="28" xfId="1" applyFont="1" applyFill="1" applyBorder="1" applyAlignment="1">
      <alignment horizontal="center" vertical="center"/>
    </xf>
    <xf numFmtId="165" fontId="1" fillId="6" borderId="28" xfId="0" applyNumberFormat="1" applyFont="1" applyFill="1" applyBorder="1" applyAlignment="1">
      <alignment horizontal="center" vertical="center"/>
    </xf>
    <xf numFmtId="0" fontId="1" fillId="0" borderId="28" xfId="0" applyFont="1" applyBorder="1" applyAlignment="1">
      <alignment horizontal="center" vertical="center"/>
    </xf>
    <xf numFmtId="44" fontId="1" fillId="0" borderId="32" xfId="0" applyNumberFormat="1" applyFont="1" applyBorder="1" applyAlignment="1">
      <alignment horizontal="left" vertical="center"/>
    </xf>
    <xf numFmtId="0" fontId="1" fillId="6" borderId="28" xfId="0" applyFont="1" applyFill="1" applyBorder="1" applyAlignment="1">
      <alignment horizontal="center" vertical="center" wrapText="1"/>
    </xf>
    <xf numFmtId="1" fontId="1" fillId="7" borderId="1" xfId="0" applyNumberFormat="1" applyFont="1" applyFill="1" applyBorder="1" applyAlignment="1">
      <alignment horizontal="left" vertical="center"/>
    </xf>
    <xf numFmtId="44" fontId="1" fillId="7" borderId="3" xfId="0" applyNumberFormat="1" applyFont="1" applyFill="1" applyBorder="1" applyAlignment="1">
      <alignment horizontal="left" vertical="center"/>
    </xf>
    <xf numFmtId="0" fontId="1" fillId="7" borderId="3" xfId="0" applyFont="1" applyFill="1" applyBorder="1" applyAlignment="1">
      <alignment horizontal="left" vertical="center" wrapText="1"/>
    </xf>
    <xf numFmtId="44" fontId="1" fillId="7" borderId="8" xfId="0" applyNumberFormat="1" applyFont="1" applyFill="1" applyBorder="1" applyAlignment="1">
      <alignment horizontal="left" vertical="center"/>
    </xf>
    <xf numFmtId="0" fontId="1" fillId="7" borderId="8" xfId="0" applyFont="1" applyFill="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39" fontId="1" fillId="0" borderId="1" xfId="0" applyNumberFormat="1" applyFont="1" applyBorder="1" applyAlignment="1">
      <alignment horizontal="left" vertical="center"/>
    </xf>
    <xf numFmtId="44" fontId="1" fillId="0" borderId="1" xfId="0" applyNumberFormat="1" applyFont="1" applyBorder="1"/>
    <xf numFmtId="0" fontId="1" fillId="0" borderId="1" xfId="0" applyFont="1" applyBorder="1" applyAlignment="1">
      <alignment horizontal="left"/>
    </xf>
    <xf numFmtId="166" fontId="1" fillId="10" borderId="10" xfId="2" applyNumberFormat="1" applyFont="1" applyFill="1" applyBorder="1" applyAlignment="1">
      <alignment horizontal="left" vertical="center" wrapText="1"/>
    </xf>
    <xf numFmtId="165" fontId="1" fillId="9" borderId="6" xfId="0" applyNumberFormat="1" applyFont="1" applyFill="1" applyBorder="1" applyAlignment="1">
      <alignment horizontal="left" vertical="center" wrapText="1"/>
    </xf>
    <xf numFmtId="44" fontId="1" fillId="10" borderId="10" xfId="1" applyFont="1" applyFill="1" applyBorder="1" applyAlignment="1">
      <alignment horizontal="left" wrapText="1"/>
    </xf>
    <xf numFmtId="165" fontId="1" fillId="9" borderId="9" xfId="0" applyNumberFormat="1" applyFont="1" applyFill="1" applyBorder="1" applyAlignment="1">
      <alignment horizontal="left" vertical="center" wrapText="1"/>
    </xf>
    <xf numFmtId="0" fontId="11" fillId="0" borderId="0" xfId="0" applyFont="1" applyAlignment="1">
      <alignment horizont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7" borderId="48" xfId="0" applyFont="1" applyFill="1" applyBorder="1" applyAlignment="1">
      <alignment horizontal="center" vertical="center"/>
    </xf>
    <xf numFmtId="0" fontId="5" fillId="7" borderId="38" xfId="0" applyFont="1" applyFill="1" applyBorder="1" applyAlignment="1">
      <alignment horizontal="center"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8" fillId="5" borderId="16" xfId="0" applyFont="1" applyFill="1" applyBorder="1" applyAlignment="1">
      <alignment horizontal="left" vertical="center"/>
    </xf>
    <xf numFmtId="0" fontId="8" fillId="5" borderId="18" xfId="0" applyFont="1" applyFill="1" applyBorder="1" applyAlignment="1">
      <alignment horizontal="left" vertical="center"/>
    </xf>
    <xf numFmtId="0" fontId="8" fillId="5" borderId="17" xfId="0" applyFont="1" applyFill="1" applyBorder="1" applyAlignment="1">
      <alignment horizontal="left" vertical="center"/>
    </xf>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45" xfId="0" applyFont="1" applyBorder="1" applyAlignment="1">
      <alignment horizontal="left"/>
    </xf>
    <xf numFmtId="0" fontId="5" fillId="0" borderId="46" xfId="0" applyFont="1" applyBorder="1" applyAlignment="1">
      <alignment horizontal="left"/>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68" xfId="0" applyFont="1" applyBorder="1" applyAlignment="1">
      <alignment horizontal="center" vertical="center"/>
    </xf>
    <xf numFmtId="0" fontId="5" fillId="7" borderId="67"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4" fillId="3" borderId="16" xfId="0" applyFont="1" applyFill="1" applyBorder="1" applyAlignment="1">
      <alignment horizontal="right" vertical="center"/>
    </xf>
    <xf numFmtId="0" fontId="4" fillId="3" borderId="18" xfId="0" applyFont="1" applyFill="1" applyBorder="1" applyAlignment="1">
      <alignment horizontal="right"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34" xfId="0" applyFont="1" applyBorder="1" applyAlignment="1">
      <alignment horizontal="left"/>
    </xf>
    <xf numFmtId="0" fontId="5" fillId="0" borderId="35" xfId="0" applyFont="1" applyBorder="1" applyAlignment="1">
      <alignment horizontal="left"/>
    </xf>
    <xf numFmtId="0" fontId="16" fillId="3" borderId="47" xfId="0" applyFont="1" applyFill="1" applyBorder="1" applyAlignment="1">
      <alignment horizontal="right" vertical="center"/>
    </xf>
    <xf numFmtId="0" fontId="16" fillId="3" borderId="39" xfId="0" applyFont="1" applyFill="1" applyBorder="1" applyAlignment="1">
      <alignment horizontal="right" vertical="center"/>
    </xf>
    <xf numFmtId="0" fontId="14" fillId="7" borderId="5" xfId="0" applyFont="1" applyFill="1" applyBorder="1" applyAlignment="1">
      <alignment horizontal="center" vertical="center"/>
    </xf>
    <xf numFmtId="0" fontId="14" fillId="7" borderId="1" xfId="0" applyFont="1" applyFill="1" applyBorder="1" applyAlignment="1">
      <alignment horizontal="center" vertical="center"/>
    </xf>
    <xf numFmtId="0" fontId="11" fillId="7" borderId="55" xfId="0" applyFont="1" applyFill="1" applyBorder="1" applyAlignment="1">
      <alignment horizontal="center"/>
    </xf>
    <xf numFmtId="0" fontId="11" fillId="7" borderId="53" xfId="0" applyFont="1" applyFill="1" applyBorder="1" applyAlignment="1">
      <alignment horizontal="center"/>
    </xf>
    <xf numFmtId="0" fontId="16" fillId="5" borderId="51" xfId="0" applyFont="1" applyFill="1" applyBorder="1" applyAlignment="1">
      <alignment horizontal="center" vertical="center"/>
    </xf>
    <xf numFmtId="0" fontId="16" fillId="5" borderId="52" xfId="0" applyFont="1" applyFill="1" applyBorder="1" applyAlignment="1">
      <alignment horizontal="center" vertical="center"/>
    </xf>
    <xf numFmtId="0" fontId="16" fillId="5" borderId="54" xfId="0" applyFont="1" applyFill="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6" fillId="3" borderId="48" xfId="0" applyFont="1" applyFill="1" applyBorder="1" applyAlignment="1">
      <alignment horizontal="right" vertical="center"/>
    </xf>
    <xf numFmtId="0" fontId="16" fillId="3" borderId="38" xfId="0" applyFont="1" applyFill="1" applyBorder="1" applyAlignment="1">
      <alignment horizontal="right" vertical="center"/>
    </xf>
    <xf numFmtId="0" fontId="14" fillId="7" borderId="55" xfId="0" applyFont="1" applyFill="1" applyBorder="1" applyAlignment="1">
      <alignment horizontal="center" vertical="center"/>
    </xf>
    <xf numFmtId="0" fontId="14" fillId="7" borderId="53" xfId="0" applyFont="1" applyFill="1" applyBorder="1" applyAlignment="1">
      <alignment horizontal="center" vertical="center"/>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9" fillId="3" borderId="7" xfId="0" applyFont="1" applyFill="1" applyBorder="1" applyAlignment="1">
      <alignment horizontal="right" vertical="center"/>
    </xf>
    <xf numFmtId="0" fontId="19" fillId="3" borderId="9" xfId="0" applyFont="1" applyFill="1" applyBorder="1" applyAlignment="1">
      <alignment horizontal="right" vertical="center"/>
    </xf>
    <xf numFmtId="0" fontId="16" fillId="3" borderId="7" xfId="0" applyFont="1" applyFill="1" applyBorder="1" applyAlignment="1">
      <alignment horizontal="right" vertical="center"/>
    </xf>
    <xf numFmtId="0" fontId="16" fillId="3" borderId="8" xfId="0" applyFont="1" applyFill="1" applyBorder="1" applyAlignment="1">
      <alignment horizontal="right" vertical="center"/>
    </xf>
    <xf numFmtId="0" fontId="19" fillId="3" borderId="51" xfId="0" applyFont="1" applyFill="1" applyBorder="1" applyAlignment="1">
      <alignment horizontal="center" vertical="center"/>
    </xf>
    <xf numFmtId="0" fontId="19" fillId="3" borderId="52"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15" xfId="0" applyFont="1" applyFill="1" applyBorder="1" applyAlignment="1">
      <alignment horizontal="center" vertical="center"/>
    </xf>
    <xf numFmtId="0" fontId="16" fillId="4" borderId="21" xfId="0" applyFont="1" applyFill="1" applyBorder="1" applyAlignment="1">
      <alignment horizontal="center"/>
    </xf>
    <xf numFmtId="0" fontId="16" fillId="4" borderId="23" xfId="0" applyFont="1" applyFill="1" applyBorder="1" applyAlignment="1">
      <alignment horizontal="center"/>
    </xf>
    <xf numFmtId="0" fontId="16" fillId="4" borderId="52" xfId="0" applyFont="1" applyFill="1" applyBorder="1" applyAlignment="1">
      <alignment horizontal="center"/>
    </xf>
    <xf numFmtId="0" fontId="16" fillId="4" borderId="54" xfId="0" applyFont="1" applyFill="1" applyBorder="1" applyAlignment="1">
      <alignment horizontal="center"/>
    </xf>
    <xf numFmtId="0" fontId="16" fillId="4" borderId="22" xfId="0" applyFont="1" applyFill="1" applyBorder="1" applyAlignment="1">
      <alignment horizontal="center"/>
    </xf>
    <xf numFmtId="0" fontId="30" fillId="9" borderId="2"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30" fillId="9" borderId="4" xfId="0" applyFont="1" applyFill="1" applyBorder="1" applyAlignment="1">
      <alignment horizontal="left" vertical="center" wrapText="1"/>
    </xf>
    <xf numFmtId="0" fontId="21" fillId="9" borderId="5"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32" fillId="9" borderId="5"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6" xfId="0" applyFont="1" applyFill="1" applyBorder="1" applyAlignment="1">
      <alignment horizontal="center"/>
    </xf>
    <xf numFmtId="0" fontId="11" fillId="7" borderId="18" xfId="0" applyFont="1" applyFill="1" applyBorder="1" applyAlignment="1">
      <alignment horizontal="center"/>
    </xf>
    <xf numFmtId="0" fontId="11" fillId="7" borderId="17" xfId="0" applyFont="1" applyFill="1" applyBorder="1" applyAlignment="1">
      <alignment horizontal="center"/>
    </xf>
    <xf numFmtId="0" fontId="39" fillId="9" borderId="5" xfId="0" applyFont="1" applyFill="1" applyBorder="1" applyAlignment="1">
      <alignment horizontal="left" vertical="center" wrapText="1"/>
    </xf>
    <xf numFmtId="0" fontId="14" fillId="9" borderId="5"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9" borderId="6" xfId="0"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topLeftCell="A9" workbookViewId="0">
      <selection activeCell="B21" sqref="B21"/>
    </sheetView>
  </sheetViews>
  <sheetFormatPr defaultColWidth="9" defaultRowHeight="14.45"/>
  <cols>
    <col min="1" max="1" width="2.875" style="9" customWidth="1"/>
    <col min="2" max="2" width="3.125" style="9" customWidth="1"/>
    <col min="3" max="3" width="30.625" style="9" customWidth="1"/>
    <col min="4" max="4" width="10.25" style="9" customWidth="1"/>
    <col min="5" max="8" width="30.625" style="9" customWidth="1"/>
    <col min="9" max="16384" width="9" style="9"/>
  </cols>
  <sheetData>
    <row r="2" spans="2:8">
      <c r="B2" s="312"/>
      <c r="C2" s="312"/>
      <c r="D2" s="312"/>
      <c r="E2" s="312"/>
    </row>
    <row r="3" spans="2:8">
      <c r="B3" s="312"/>
      <c r="C3" s="312"/>
      <c r="D3" s="312"/>
      <c r="E3" s="312"/>
    </row>
    <row r="4" spans="2:8">
      <c r="B4" s="312"/>
      <c r="C4" s="312"/>
      <c r="D4" s="312"/>
      <c r="E4" s="312"/>
    </row>
    <row r="5" spans="2:8">
      <c r="B5" s="312"/>
      <c r="C5" s="312"/>
      <c r="D5" s="312"/>
      <c r="E5" s="312"/>
    </row>
    <row r="6" spans="2:8">
      <c r="B6" s="312"/>
      <c r="C6" s="312"/>
      <c r="D6" s="312"/>
      <c r="E6" s="312"/>
    </row>
    <row r="7" spans="2:8">
      <c r="B7" s="10"/>
      <c r="C7" s="10"/>
      <c r="D7" s="10"/>
      <c r="E7" s="10"/>
    </row>
    <row r="8" spans="2:8" ht="69.95" customHeight="1">
      <c r="B8" s="325" t="s">
        <v>0</v>
      </c>
      <c r="C8" s="326"/>
      <c r="D8" s="326"/>
      <c r="E8" s="326"/>
      <c r="F8" s="326"/>
      <c r="G8" s="326"/>
      <c r="H8" s="326"/>
    </row>
    <row r="9" spans="2:8" ht="15" thickBot="1"/>
    <row r="10" spans="2:8" ht="26.45" thickBot="1">
      <c r="B10" s="313" t="s">
        <v>1</v>
      </c>
      <c r="C10" s="314"/>
      <c r="D10" s="314"/>
      <c r="E10" s="314"/>
      <c r="F10" s="314"/>
      <c r="G10" s="314"/>
      <c r="H10" s="315"/>
    </row>
    <row r="11" spans="2:8" ht="15" thickBot="1">
      <c r="B11" s="78"/>
      <c r="C11" s="79"/>
      <c r="D11" s="79"/>
      <c r="E11" s="79"/>
      <c r="F11" s="79"/>
      <c r="G11" s="79"/>
      <c r="H11" s="80"/>
    </row>
    <row r="12" spans="2:8">
      <c r="B12" s="316" t="s">
        <v>2</v>
      </c>
      <c r="C12" s="317"/>
      <c r="D12" s="317"/>
      <c r="E12" s="317"/>
      <c r="F12" s="317"/>
      <c r="G12" s="317"/>
      <c r="H12" s="318"/>
    </row>
    <row r="13" spans="2:8">
      <c r="B13" s="319"/>
      <c r="C13" s="320"/>
      <c r="D13" s="320"/>
      <c r="E13" s="320"/>
      <c r="F13" s="320"/>
      <c r="G13" s="320"/>
      <c r="H13" s="321"/>
    </row>
    <row r="14" spans="2:8">
      <c r="B14" s="319"/>
      <c r="C14" s="320"/>
      <c r="D14" s="320"/>
      <c r="E14" s="320"/>
      <c r="F14" s="320"/>
      <c r="G14" s="320"/>
      <c r="H14" s="321"/>
    </row>
    <row r="15" spans="2:8">
      <c r="B15" s="319"/>
      <c r="C15" s="320"/>
      <c r="D15" s="320"/>
      <c r="E15" s="320"/>
      <c r="F15" s="320"/>
      <c r="G15" s="320"/>
      <c r="H15" s="321"/>
    </row>
    <row r="16" spans="2:8">
      <c r="B16" s="319"/>
      <c r="C16" s="320"/>
      <c r="D16" s="320"/>
      <c r="E16" s="320"/>
      <c r="F16" s="320"/>
      <c r="G16" s="320"/>
      <c r="H16" s="321"/>
    </row>
    <row r="17" spans="2:8">
      <c r="B17" s="319"/>
      <c r="C17" s="320"/>
      <c r="D17" s="320"/>
      <c r="E17" s="320"/>
      <c r="F17" s="320"/>
      <c r="G17" s="320"/>
      <c r="H17" s="321"/>
    </row>
    <row r="18" spans="2:8">
      <c r="B18" s="319"/>
      <c r="C18" s="320"/>
      <c r="D18" s="320"/>
      <c r="E18" s="320"/>
      <c r="F18" s="320"/>
      <c r="G18" s="320"/>
      <c r="H18" s="321"/>
    </row>
    <row r="19" spans="2:8" ht="150" customHeight="1" thickBot="1">
      <c r="B19" s="322"/>
      <c r="C19" s="323"/>
      <c r="D19" s="323"/>
      <c r="E19" s="323"/>
      <c r="F19" s="323"/>
      <c r="G19" s="323"/>
      <c r="H19" s="324"/>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AE72"/>
  <sheetViews>
    <sheetView topLeftCell="A34" zoomScale="90" zoomScaleNormal="90" workbookViewId="0">
      <selection activeCell="C37" sqref="C37"/>
    </sheetView>
  </sheetViews>
  <sheetFormatPr defaultColWidth="9" defaultRowHeight="14.45"/>
  <cols>
    <col min="1" max="1" width="3.125" style="1" customWidth="1"/>
    <col min="2" max="2" width="22.875" style="1" bestFit="1" customWidth="1"/>
    <col min="3" max="3" width="26.875" style="1" bestFit="1" customWidth="1"/>
    <col min="4" max="4" width="13.75" style="1" customWidth="1"/>
    <col min="5" max="5" width="19.75" style="1" hidden="1" customWidth="1"/>
    <col min="6" max="6" width="13.625" style="1" bestFit="1" customWidth="1"/>
    <col min="7" max="7" width="18.75" style="1" customWidth="1"/>
    <col min="8" max="8" width="17.625" style="1" bestFit="1" customWidth="1"/>
    <col min="9" max="9" width="14.875" style="98" bestFit="1" customWidth="1"/>
    <col min="10" max="10" width="11.125" style="1" bestFit="1" customWidth="1"/>
    <col min="11" max="11" width="13.625" style="105" bestFit="1" customWidth="1"/>
    <col min="12" max="12" width="18.125" style="1" bestFit="1" customWidth="1"/>
    <col min="13" max="13" width="17.375" style="1" hidden="1" customWidth="1"/>
    <col min="14" max="14" width="13.625" style="1" bestFit="1" customWidth="1"/>
    <col min="15" max="15" width="16.875" style="98" bestFit="1" customWidth="1"/>
    <col min="16" max="16" width="18.125" style="1" bestFit="1" customWidth="1"/>
    <col min="17" max="17" width="16.25" style="1" bestFit="1" customWidth="1"/>
    <col min="18" max="18" width="18.125" style="1" bestFit="1" customWidth="1"/>
    <col min="19" max="19" width="12" style="103" bestFit="1" customWidth="1"/>
    <col min="20" max="20" width="10.875" style="103" customWidth="1"/>
    <col min="21" max="21" width="16.75" style="103" hidden="1" customWidth="1"/>
    <col min="22" max="22" width="30.625" style="53" customWidth="1"/>
    <col min="23" max="23" width="16.875" style="1" bestFit="1" customWidth="1"/>
    <col min="24" max="24" width="18.125" style="1" bestFit="1" customWidth="1"/>
    <col min="25" max="25" width="16.25" style="1" bestFit="1" customWidth="1"/>
    <col min="26" max="26" width="11.25" style="1" bestFit="1" customWidth="1"/>
    <col min="27" max="27" width="9.875" style="1" bestFit="1" customWidth="1"/>
    <col min="28" max="28" width="30.625" style="53" customWidth="1"/>
    <col min="29" max="16384" width="9" style="1"/>
  </cols>
  <sheetData>
    <row r="1" spans="1:23" ht="15" thickBot="1">
      <c r="A1" s="186"/>
      <c r="B1" s="186"/>
      <c r="C1" s="186"/>
      <c r="D1" s="186"/>
      <c r="E1" s="186"/>
      <c r="F1" s="186"/>
      <c r="G1" s="186"/>
      <c r="H1" s="186"/>
      <c r="I1" s="187"/>
      <c r="J1" s="186"/>
      <c r="K1" s="188"/>
      <c r="L1" s="186"/>
      <c r="M1" s="186"/>
      <c r="N1" s="186"/>
      <c r="O1" s="187"/>
      <c r="P1" s="186"/>
      <c r="Q1" s="186"/>
      <c r="R1" s="186"/>
      <c r="S1" s="189"/>
      <c r="T1" s="189"/>
      <c r="U1" s="189"/>
      <c r="V1" s="190"/>
      <c r="W1" s="186"/>
    </row>
    <row r="2" spans="1:23" ht="26.45" thickBot="1">
      <c r="A2" s="186"/>
      <c r="B2" s="327" t="str">
        <f>_xlfn.CONCAT("Campus Sustainability Fund - Annual Grant Funding Request - Personnel Summary for", " ",'Project Information Summary'!C12)</f>
        <v>Campus Sustainability Fund - Annual Grant Funding Request - Personnel Summary for CORE</v>
      </c>
      <c r="C2" s="328"/>
      <c r="D2" s="328"/>
      <c r="E2" s="328"/>
      <c r="F2" s="328"/>
      <c r="G2" s="328"/>
      <c r="H2" s="328"/>
      <c r="I2" s="328"/>
      <c r="J2" s="328"/>
      <c r="K2" s="328"/>
      <c r="L2" s="328"/>
      <c r="M2" s="328"/>
      <c r="N2" s="328"/>
      <c r="O2" s="329"/>
      <c r="P2" s="186"/>
      <c r="Q2" s="186"/>
      <c r="R2" s="186"/>
      <c r="S2" s="189"/>
      <c r="T2" s="189"/>
      <c r="U2" s="189"/>
      <c r="V2" s="190"/>
      <c r="W2" s="186"/>
    </row>
    <row r="3" spans="1:23" ht="15" thickBot="1">
      <c r="A3" s="186"/>
      <c r="B3" s="191"/>
      <c r="C3" s="192"/>
      <c r="D3" s="192"/>
      <c r="E3" s="192"/>
      <c r="F3" s="192"/>
      <c r="G3" s="192"/>
      <c r="H3" s="192"/>
      <c r="I3" s="193"/>
      <c r="J3" s="192"/>
      <c r="K3" s="194"/>
      <c r="L3" s="192"/>
      <c r="M3" s="192"/>
      <c r="N3" s="192"/>
      <c r="O3" s="195"/>
      <c r="P3" s="186"/>
      <c r="Q3" s="186"/>
      <c r="R3" s="186"/>
      <c r="S3" s="189"/>
      <c r="T3" s="189"/>
      <c r="U3" s="189"/>
      <c r="V3" s="190"/>
      <c r="W3" s="186"/>
    </row>
    <row r="4" spans="1:23" ht="45" customHeight="1">
      <c r="A4" s="186"/>
      <c r="B4" s="340" t="s">
        <v>3</v>
      </c>
      <c r="C4" s="341"/>
      <c r="D4" s="341"/>
      <c r="E4" s="341"/>
      <c r="F4" s="341"/>
      <c r="G4" s="341"/>
      <c r="H4" s="341"/>
      <c r="I4" s="341"/>
      <c r="J4" s="341"/>
      <c r="K4" s="341"/>
      <c r="L4" s="341"/>
      <c r="M4" s="341"/>
      <c r="N4" s="341"/>
      <c r="O4" s="342"/>
      <c r="P4" s="196"/>
      <c r="Q4" s="196"/>
      <c r="R4" s="196"/>
      <c r="S4" s="197"/>
      <c r="T4" s="197"/>
      <c r="U4" s="197"/>
      <c r="V4" s="196"/>
      <c r="W4" s="186"/>
    </row>
    <row r="5" spans="1:23" ht="30" customHeight="1">
      <c r="A5" s="186"/>
      <c r="B5" s="343" t="s">
        <v>4</v>
      </c>
      <c r="C5" s="344"/>
      <c r="D5" s="344"/>
      <c r="E5" s="344"/>
      <c r="F5" s="344"/>
      <c r="G5" s="344"/>
      <c r="H5" s="344"/>
      <c r="I5" s="344"/>
      <c r="J5" s="344"/>
      <c r="K5" s="344"/>
      <c r="L5" s="344"/>
      <c r="M5" s="344"/>
      <c r="N5" s="344"/>
      <c r="O5" s="345"/>
      <c r="P5" s="196"/>
      <c r="Q5" s="196"/>
      <c r="R5" s="196"/>
      <c r="S5" s="197"/>
      <c r="T5" s="197"/>
      <c r="U5" s="197"/>
      <c r="V5" s="196"/>
      <c r="W5" s="186"/>
    </row>
    <row r="6" spans="1:23" ht="43.5" customHeight="1">
      <c r="A6" s="186"/>
      <c r="B6" s="343" t="s">
        <v>5</v>
      </c>
      <c r="C6" s="344"/>
      <c r="D6" s="344"/>
      <c r="E6" s="344"/>
      <c r="F6" s="344"/>
      <c r="G6" s="344"/>
      <c r="H6" s="344"/>
      <c r="I6" s="344"/>
      <c r="J6" s="344"/>
      <c r="K6" s="344"/>
      <c r="L6" s="344"/>
      <c r="M6" s="344"/>
      <c r="N6" s="344"/>
      <c r="O6" s="345"/>
      <c r="P6" s="196"/>
      <c r="Q6" s="196"/>
      <c r="R6" s="196"/>
      <c r="S6" s="197"/>
      <c r="T6" s="197"/>
      <c r="U6" s="197"/>
      <c r="V6" s="196"/>
      <c r="W6" s="186"/>
    </row>
    <row r="7" spans="1:23" ht="30" customHeight="1" thickBot="1">
      <c r="A7" s="186"/>
      <c r="B7" s="346" t="s">
        <v>6</v>
      </c>
      <c r="C7" s="347"/>
      <c r="D7" s="347"/>
      <c r="E7" s="347"/>
      <c r="F7" s="347"/>
      <c r="G7" s="347"/>
      <c r="H7" s="347"/>
      <c r="I7" s="347"/>
      <c r="J7" s="347"/>
      <c r="K7" s="347"/>
      <c r="L7" s="347"/>
      <c r="M7" s="347"/>
      <c r="N7" s="347"/>
      <c r="O7" s="348"/>
      <c r="P7" s="196"/>
      <c r="Q7"/>
      <c r="R7"/>
      <c r="S7"/>
      <c r="T7"/>
      <c r="U7"/>
      <c r="V7" s="172"/>
      <c r="W7"/>
    </row>
    <row r="8" spans="1:23" ht="15" thickBot="1">
      <c r="A8" s="202"/>
      <c r="B8" s="203"/>
      <c r="C8" s="204"/>
      <c r="D8" s="204"/>
      <c r="E8" s="204"/>
      <c r="F8" s="204"/>
      <c r="G8" s="204"/>
      <c r="H8" s="204"/>
      <c r="I8" s="205"/>
      <c r="J8" s="204"/>
      <c r="K8" s="206"/>
      <c r="L8" s="204"/>
      <c r="M8" s="204"/>
      <c r="N8" s="204"/>
      <c r="O8" s="205"/>
      <c r="P8" s="204"/>
      <c r="Q8" s="207"/>
      <c r="R8" s="208"/>
      <c r="S8" s="209"/>
      <c r="T8" s="209"/>
      <c r="U8" s="209"/>
      <c r="V8" s="210"/>
      <c r="W8" s="202"/>
    </row>
    <row r="9" spans="1:23" ht="18.600000000000001" thickBot="1">
      <c r="A9" s="202"/>
      <c r="B9" s="337" t="s">
        <v>7</v>
      </c>
      <c r="C9" s="338"/>
      <c r="D9" s="338"/>
      <c r="E9" s="338"/>
      <c r="F9" s="338"/>
      <c r="G9" s="338"/>
      <c r="H9" s="338"/>
      <c r="I9" s="338"/>
      <c r="J9" s="338"/>
      <c r="K9" s="338"/>
      <c r="L9" s="338"/>
      <c r="M9" s="338"/>
      <c r="N9" s="338"/>
      <c r="O9" s="338"/>
      <c r="P9" s="338"/>
      <c r="Q9" s="338"/>
      <c r="R9" s="338"/>
      <c r="S9" s="338"/>
      <c r="T9" s="338"/>
      <c r="U9" s="338"/>
      <c r="V9" s="339"/>
      <c r="W9" s="202"/>
    </row>
    <row r="10" spans="1:23" ht="15" thickBot="1">
      <c r="A10" s="202"/>
      <c r="B10" s="349" t="s">
        <v>8</v>
      </c>
      <c r="C10" s="349" t="s">
        <v>9</v>
      </c>
      <c r="D10" s="351" t="s">
        <v>10</v>
      </c>
      <c r="E10" s="352"/>
      <c r="F10" s="352"/>
      <c r="G10" s="352"/>
      <c r="H10" s="352"/>
      <c r="I10" s="352"/>
      <c r="J10" s="352"/>
      <c r="K10" s="352"/>
      <c r="L10" s="352"/>
      <c r="M10" s="352"/>
      <c r="N10" s="352"/>
      <c r="O10" s="352"/>
      <c r="P10" s="352"/>
      <c r="Q10" s="352"/>
      <c r="R10" s="352"/>
      <c r="S10" s="352"/>
      <c r="T10" s="353"/>
      <c r="U10" s="123"/>
      <c r="V10" s="354" t="s">
        <v>11</v>
      </c>
      <c r="W10" s="202"/>
    </row>
    <row r="11" spans="1:23" ht="15" thickBot="1">
      <c r="A11" s="202"/>
      <c r="B11" s="350"/>
      <c r="C11" s="350"/>
      <c r="D11" s="330" t="str">
        <f>'Additional Info &amp; Definitions'!$D$16</f>
        <v>Fiscal Year 2024</v>
      </c>
      <c r="E11" s="356"/>
      <c r="F11" s="331"/>
      <c r="G11" s="331"/>
      <c r="H11" s="331"/>
      <c r="I11" s="332"/>
      <c r="J11" s="330" t="str">
        <f>'Additional Info &amp; Definitions'!$E$16</f>
        <v>Fiscal Year 2025</v>
      </c>
      <c r="K11" s="331"/>
      <c r="L11" s="331"/>
      <c r="M11" s="331"/>
      <c r="N11" s="331"/>
      <c r="O11" s="332"/>
      <c r="P11" s="330" t="str">
        <f>'Additional Info &amp; Definitions'!$F$16</f>
        <v>Fiscal Year 2026</v>
      </c>
      <c r="Q11" s="331"/>
      <c r="R11" s="331"/>
      <c r="S11" s="331"/>
      <c r="T11" s="332"/>
      <c r="U11" s="131"/>
      <c r="V11" s="355"/>
      <c r="W11" s="202"/>
    </row>
    <row r="12" spans="1:23" ht="15" thickBot="1">
      <c r="A12" s="202"/>
      <c r="B12" s="333"/>
      <c r="C12" s="334"/>
      <c r="D12" s="136" t="s">
        <v>12</v>
      </c>
      <c r="E12" s="137"/>
      <c r="F12" s="125" t="s">
        <v>13</v>
      </c>
      <c r="G12" s="125" t="s">
        <v>14</v>
      </c>
      <c r="H12" s="125" t="s">
        <v>15</v>
      </c>
      <c r="I12" s="138" t="s">
        <v>16</v>
      </c>
      <c r="J12" s="136" t="s">
        <v>12</v>
      </c>
      <c r="K12" s="139" t="s">
        <v>13</v>
      </c>
      <c r="L12" s="125" t="s">
        <v>14</v>
      </c>
      <c r="M12" s="125"/>
      <c r="N12" s="125" t="s">
        <v>15</v>
      </c>
      <c r="O12" s="138" t="s">
        <v>16</v>
      </c>
      <c r="P12" s="136" t="s">
        <v>12</v>
      </c>
      <c r="Q12" s="125" t="s">
        <v>13</v>
      </c>
      <c r="R12" s="125" t="s">
        <v>14</v>
      </c>
      <c r="S12" s="140" t="s">
        <v>15</v>
      </c>
      <c r="T12" s="141" t="s">
        <v>16</v>
      </c>
      <c r="U12" s="132"/>
      <c r="V12" s="211"/>
      <c r="W12" s="202"/>
    </row>
    <row r="13" spans="1:23">
      <c r="A13" s="202"/>
      <c r="B13" s="212" t="s">
        <v>17</v>
      </c>
      <c r="C13" s="183"/>
      <c r="D13" s="213"/>
      <c r="E13" s="214"/>
      <c r="F13" s="215"/>
      <c r="G13" s="215"/>
      <c r="H13" s="216">
        <f>D13*F13*G13</f>
        <v>0</v>
      </c>
      <c r="I13" s="217">
        <f>H13*'Additional Info &amp; Definitions'!$D$17</f>
        <v>0</v>
      </c>
      <c r="J13" s="213"/>
      <c r="K13" s="218"/>
      <c r="L13" s="215"/>
      <c r="M13" s="215"/>
      <c r="N13" s="216">
        <f>J13*K13*L13</f>
        <v>0</v>
      </c>
      <c r="O13" s="217">
        <f>N13*'Additional Info &amp; Definitions'!$E$17</f>
        <v>0</v>
      </c>
      <c r="P13" s="213"/>
      <c r="Q13" s="215"/>
      <c r="R13" s="215"/>
      <c r="S13" s="216">
        <f>P13*Q13*R13</f>
        <v>0</v>
      </c>
      <c r="T13" s="219">
        <f>S13*'Additional Info &amp; Definitions'!$F$17</f>
        <v>0</v>
      </c>
      <c r="U13" s="220"/>
      <c r="V13" s="221"/>
      <c r="W13" s="202"/>
    </row>
    <row r="14" spans="1:23">
      <c r="A14" s="202"/>
      <c r="B14" s="222" t="s">
        <v>18</v>
      </c>
      <c r="C14" s="223"/>
      <c r="D14" s="213"/>
      <c r="E14" s="214"/>
      <c r="F14" s="224"/>
      <c r="G14" s="224"/>
      <c r="H14" s="216">
        <f>D14*F14*G14</f>
        <v>0</v>
      </c>
      <c r="I14" s="217">
        <f>H14*'Additional Info &amp; Definitions'!$D$17</f>
        <v>0</v>
      </c>
      <c r="J14" s="213"/>
      <c r="K14" s="225"/>
      <c r="L14" s="224"/>
      <c r="M14" s="224"/>
      <c r="N14" s="216">
        <f>J14*K14*L14</f>
        <v>0</v>
      </c>
      <c r="O14" s="217">
        <f>N14*'Additional Info &amp; Definitions'!$E$17</f>
        <v>0</v>
      </c>
      <c r="P14" s="213"/>
      <c r="Q14" s="224"/>
      <c r="R14" s="224"/>
      <c r="S14" s="216">
        <f>P14*Q14*R14</f>
        <v>0</v>
      </c>
      <c r="T14" s="219">
        <f>S14*'Additional Info &amp; Definitions'!$F$17</f>
        <v>0</v>
      </c>
      <c r="U14" s="220"/>
      <c r="V14" s="221"/>
      <c r="W14" s="202"/>
    </row>
    <row r="15" spans="1:23">
      <c r="A15" s="202"/>
      <c r="B15" s="222" t="s">
        <v>19</v>
      </c>
      <c r="C15" s="223"/>
      <c r="D15" s="213"/>
      <c r="E15" s="214"/>
      <c r="F15" s="224"/>
      <c r="G15" s="224"/>
      <c r="H15" s="216">
        <f>D15*F15*G15</f>
        <v>0</v>
      </c>
      <c r="I15" s="217">
        <f>H15*'Additional Info &amp; Definitions'!$D$17</f>
        <v>0</v>
      </c>
      <c r="J15" s="213"/>
      <c r="K15" s="225"/>
      <c r="L15" s="224"/>
      <c r="M15" s="224"/>
      <c r="N15" s="216">
        <f>J15*K15*L15</f>
        <v>0</v>
      </c>
      <c r="O15" s="217">
        <f>N15*'Additional Info &amp; Definitions'!$E$17</f>
        <v>0</v>
      </c>
      <c r="P15" s="213"/>
      <c r="Q15" s="224"/>
      <c r="R15" s="224"/>
      <c r="S15" s="216">
        <f>P15*Q15*R15</f>
        <v>0</v>
      </c>
      <c r="T15" s="219">
        <f>S15*'Additional Info &amp; Definitions'!$F$17</f>
        <v>0</v>
      </c>
      <c r="U15" s="220"/>
      <c r="V15" s="221"/>
      <c r="W15" s="202"/>
    </row>
    <row r="16" spans="1:23" ht="15" thickBot="1">
      <c r="A16" s="202"/>
      <c r="B16" s="226" t="s">
        <v>20</v>
      </c>
      <c r="C16" s="227"/>
      <c r="D16" s="228"/>
      <c r="E16" s="229"/>
      <c r="F16" s="230"/>
      <c r="G16" s="230"/>
      <c r="H16" s="231">
        <f>D16*F16*G16</f>
        <v>0</v>
      </c>
      <c r="I16" s="232">
        <f>H16*'Additional Info &amp; Definitions'!$D$17</f>
        <v>0</v>
      </c>
      <c r="J16" s="228"/>
      <c r="K16" s="233"/>
      <c r="L16" s="230"/>
      <c r="M16" s="230"/>
      <c r="N16" s="231">
        <f>J16*K16*L16</f>
        <v>0</v>
      </c>
      <c r="O16" s="217">
        <f>N16*'Additional Info &amp; Definitions'!$E$17</f>
        <v>0</v>
      </c>
      <c r="P16" s="228"/>
      <c r="Q16" s="230"/>
      <c r="R16" s="230"/>
      <c r="S16" s="231">
        <f>P16*Q16*R16</f>
        <v>0</v>
      </c>
      <c r="T16" s="219">
        <f>S16*'Additional Info &amp; Definitions'!$F$17</f>
        <v>0</v>
      </c>
      <c r="U16" s="234"/>
      <c r="V16" s="235"/>
      <c r="W16" s="202"/>
    </row>
    <row r="17" spans="1:28" ht="15" thickBot="1">
      <c r="A17" s="202"/>
      <c r="B17" s="203"/>
      <c r="C17" s="204"/>
      <c r="D17" s="236"/>
      <c r="E17" s="236"/>
      <c r="F17" s="236"/>
      <c r="G17" s="236"/>
      <c r="H17" s="236"/>
      <c r="I17" s="237"/>
      <c r="J17" s="204"/>
      <c r="K17" s="206"/>
      <c r="L17" s="204"/>
      <c r="M17" s="204"/>
      <c r="N17" s="204"/>
      <c r="O17" s="205"/>
      <c r="P17" s="204"/>
      <c r="Q17" s="207"/>
      <c r="R17" s="208"/>
      <c r="S17" s="209"/>
      <c r="T17" s="209"/>
      <c r="U17" s="209"/>
      <c r="V17" s="210"/>
      <c r="W17" s="202"/>
      <c r="X17" s="186"/>
      <c r="Y17" s="186"/>
      <c r="Z17" s="186"/>
      <c r="AA17" s="186"/>
      <c r="AB17" s="190"/>
    </row>
    <row r="18" spans="1:28" s="8" customFormat="1" ht="15" thickBot="1">
      <c r="A18" s="202"/>
      <c r="B18" s="335" t="s">
        <v>21</v>
      </c>
      <c r="C18" s="336"/>
      <c r="D18" s="2"/>
      <c r="E18" s="2"/>
      <c r="F18" s="2"/>
      <c r="G18" s="4" t="str">
        <f>_xlfn.CONCAT('Additional Info &amp; Definitions'!D16," ","Total")</f>
        <v>Fiscal Year 2024 Total</v>
      </c>
      <c r="H18" s="5">
        <f>SUM(H13:H16)</f>
        <v>0</v>
      </c>
      <c r="I18" s="99">
        <f>SUM(I13:I16)</f>
        <v>0</v>
      </c>
      <c r="J18" s="3"/>
      <c r="K18" s="106"/>
      <c r="L18" s="4" t="str">
        <f>_xlfn.CONCAT('Additional Info &amp; Definitions'!E16," ","Total")</f>
        <v>Fiscal Year 2025 Total</v>
      </c>
      <c r="M18" s="130"/>
      <c r="N18" s="7">
        <f>SUM(N13:N16)</f>
        <v>0</v>
      </c>
      <c r="O18" s="238">
        <f>SUM(O13:O16)</f>
        <v>0</v>
      </c>
      <c r="P18" s="239"/>
      <c r="Q18" s="240"/>
      <c r="R18" s="4" t="str">
        <f>_xlfn.CONCAT('Additional Info &amp; Definitions'!F16," ","Total")</f>
        <v>Fiscal Year 2026 Total</v>
      </c>
      <c r="S18" s="5">
        <f>SUM(S13:S16)</f>
        <v>0</v>
      </c>
      <c r="T18" s="6">
        <f>SUM(T13:T16)</f>
        <v>0</v>
      </c>
      <c r="U18" s="133"/>
      <c r="V18" s="241"/>
      <c r="W18" s="202"/>
      <c r="X18" s="202"/>
      <c r="Y18" s="202"/>
      <c r="Z18" s="202"/>
      <c r="AA18" s="202"/>
      <c r="AB18" s="242"/>
    </row>
    <row r="19" spans="1:28" s="8" customFormat="1" ht="15" thickBot="1">
      <c r="A19" s="202"/>
      <c r="B19" s="243"/>
      <c r="C19" s="244"/>
      <c r="D19" s="244"/>
      <c r="E19" s="244"/>
      <c r="F19" s="244"/>
      <c r="G19" s="244"/>
      <c r="H19" s="244"/>
      <c r="I19" s="245"/>
      <c r="J19" s="244"/>
      <c r="K19" s="246"/>
      <c r="L19" s="244"/>
      <c r="M19" s="244"/>
      <c r="N19" s="244"/>
      <c r="O19" s="245"/>
      <c r="P19" s="244"/>
      <c r="Q19" s="247"/>
      <c r="R19" s="248"/>
      <c r="S19" s="249"/>
      <c r="T19" s="249"/>
      <c r="U19" s="249"/>
      <c r="V19" s="250"/>
      <c r="W19" s="202"/>
      <c r="X19" s="202"/>
      <c r="Y19" s="202"/>
      <c r="Z19" s="202"/>
      <c r="AA19" s="202"/>
      <c r="AB19" s="242"/>
    </row>
    <row r="20" spans="1:28" ht="15" thickBot="1">
      <c r="A20" s="186"/>
      <c r="B20" s="81"/>
      <c r="C20" s="82"/>
      <c r="D20" s="82"/>
      <c r="E20" s="82"/>
      <c r="F20" s="82"/>
      <c r="G20" s="82"/>
      <c r="H20" s="82"/>
      <c r="I20" s="100"/>
      <c r="J20" s="251"/>
      <c r="K20" s="252"/>
      <c r="L20" s="251"/>
      <c r="M20" s="251"/>
      <c r="N20" s="251"/>
      <c r="O20" s="253"/>
      <c r="P20" s="251"/>
      <c r="Q20" s="254"/>
      <c r="R20" s="255"/>
      <c r="S20" s="256"/>
      <c r="T20" s="256"/>
      <c r="U20" s="256"/>
      <c r="V20" s="257"/>
      <c r="W20" s="186"/>
      <c r="X20" s="186"/>
      <c r="Y20" s="186"/>
      <c r="Z20" s="186"/>
      <c r="AA20" s="186"/>
      <c r="AB20" s="190"/>
    </row>
    <row r="21" spans="1:28" ht="18.600000000000001" thickBot="1">
      <c r="A21" s="202"/>
      <c r="B21" s="337" t="s">
        <v>22</v>
      </c>
      <c r="C21" s="338"/>
      <c r="D21" s="338"/>
      <c r="E21" s="338"/>
      <c r="F21" s="338"/>
      <c r="G21" s="338"/>
      <c r="H21" s="338"/>
      <c r="I21" s="338"/>
      <c r="J21" s="338"/>
      <c r="K21" s="338"/>
      <c r="L21" s="338"/>
      <c r="M21" s="338"/>
      <c r="N21" s="338"/>
      <c r="O21" s="338"/>
      <c r="P21" s="338"/>
      <c r="Q21" s="338"/>
      <c r="R21" s="338"/>
      <c r="S21" s="338"/>
      <c r="T21" s="338"/>
      <c r="U21" s="338"/>
      <c r="V21" s="339"/>
      <c r="W21" s="202"/>
      <c r="X21" s="186"/>
      <c r="Y21" s="186"/>
      <c r="Z21" s="186"/>
      <c r="AA21" s="186"/>
      <c r="AB21" s="190"/>
    </row>
    <row r="22" spans="1:28" ht="15" thickBot="1">
      <c r="A22" s="202"/>
      <c r="B22" s="368" t="s">
        <v>8</v>
      </c>
      <c r="C22" s="368" t="s">
        <v>9</v>
      </c>
      <c r="D22" s="351" t="s">
        <v>10</v>
      </c>
      <c r="E22" s="352"/>
      <c r="F22" s="352"/>
      <c r="G22" s="352"/>
      <c r="H22" s="352"/>
      <c r="I22" s="352"/>
      <c r="J22" s="352"/>
      <c r="K22" s="352"/>
      <c r="L22" s="352"/>
      <c r="M22" s="352"/>
      <c r="N22" s="352"/>
      <c r="O22" s="352"/>
      <c r="P22" s="352"/>
      <c r="Q22" s="352"/>
      <c r="R22" s="352"/>
      <c r="S22" s="352"/>
      <c r="T22" s="367"/>
      <c r="U22" s="124"/>
      <c r="V22" s="354" t="s">
        <v>11</v>
      </c>
      <c r="W22" s="202"/>
      <c r="X22" s="186"/>
      <c r="Y22" s="186"/>
      <c r="Z22" s="186"/>
      <c r="AA22" s="186"/>
      <c r="AB22" s="190"/>
    </row>
    <row r="23" spans="1:28" ht="15" thickBot="1">
      <c r="A23" s="202"/>
      <c r="B23" s="369"/>
      <c r="C23" s="369"/>
      <c r="D23" s="351" t="str">
        <f>'Additional Info &amp; Definitions'!$D$16</f>
        <v>Fiscal Year 2024</v>
      </c>
      <c r="E23" s="352"/>
      <c r="F23" s="352"/>
      <c r="G23" s="352"/>
      <c r="H23" s="352"/>
      <c r="I23" s="367"/>
      <c r="J23" s="351" t="str">
        <f>'Additional Info &amp; Definitions'!$E$16</f>
        <v>Fiscal Year 2025</v>
      </c>
      <c r="K23" s="352"/>
      <c r="L23" s="352"/>
      <c r="M23" s="352"/>
      <c r="N23" s="352"/>
      <c r="O23" s="367"/>
      <c r="P23" s="351" t="str">
        <f>'Additional Info &amp; Definitions'!$F$16</f>
        <v>Fiscal Year 2026</v>
      </c>
      <c r="Q23" s="352"/>
      <c r="R23" s="352"/>
      <c r="S23" s="352"/>
      <c r="T23" s="367"/>
      <c r="U23" s="131"/>
      <c r="V23" s="355"/>
      <c r="W23" s="202"/>
      <c r="X23" s="186"/>
      <c r="Y23" s="186"/>
      <c r="Z23" s="186"/>
      <c r="AA23" s="186"/>
      <c r="AB23" s="190"/>
    </row>
    <row r="24" spans="1:28" ht="15" thickBot="1">
      <c r="A24" s="202"/>
      <c r="B24" s="358"/>
      <c r="C24" s="359"/>
      <c r="D24" s="136" t="s">
        <v>12</v>
      </c>
      <c r="E24" s="137"/>
      <c r="F24" s="125" t="s">
        <v>13</v>
      </c>
      <c r="G24" s="125" t="s">
        <v>14</v>
      </c>
      <c r="H24" s="125" t="s">
        <v>15</v>
      </c>
      <c r="I24" s="138" t="s">
        <v>16</v>
      </c>
      <c r="J24" s="136" t="s">
        <v>12</v>
      </c>
      <c r="K24" s="139" t="s">
        <v>13</v>
      </c>
      <c r="L24" s="125" t="s">
        <v>14</v>
      </c>
      <c r="M24" s="125"/>
      <c r="N24" s="125" t="s">
        <v>15</v>
      </c>
      <c r="O24" s="138" t="s">
        <v>16</v>
      </c>
      <c r="P24" s="136" t="s">
        <v>12</v>
      </c>
      <c r="Q24" s="125" t="s">
        <v>13</v>
      </c>
      <c r="R24" s="125" t="s">
        <v>14</v>
      </c>
      <c r="S24" s="140" t="s">
        <v>15</v>
      </c>
      <c r="T24" s="141" t="s">
        <v>16</v>
      </c>
      <c r="U24" s="132"/>
      <c r="V24" s="211"/>
      <c r="W24" s="202"/>
      <c r="X24" s="186"/>
      <c r="Y24" s="186"/>
      <c r="Z24" s="186"/>
      <c r="AA24" s="186"/>
      <c r="AB24" s="190"/>
    </row>
    <row r="25" spans="1:28">
      <c r="A25" s="202"/>
      <c r="B25" s="212" t="s">
        <v>17</v>
      </c>
      <c r="C25" s="183"/>
      <c r="D25" s="258"/>
      <c r="E25" s="259"/>
      <c r="F25" s="215"/>
      <c r="G25" s="215"/>
      <c r="H25" s="260">
        <f>D25*F25*G25</f>
        <v>0</v>
      </c>
      <c r="I25" s="261">
        <f>H25*'Additional Info &amp; Definitions'!$D$18</f>
        <v>0</v>
      </c>
      <c r="J25" s="258"/>
      <c r="K25" s="262"/>
      <c r="L25" s="263"/>
      <c r="M25" s="264"/>
      <c r="N25" s="260">
        <f>J25*K25*L25</f>
        <v>0</v>
      </c>
      <c r="O25" s="261">
        <f>N25*'Additional Info &amp; Definitions'!$E$18</f>
        <v>0</v>
      </c>
      <c r="P25" s="258"/>
      <c r="Q25" s="265"/>
      <c r="R25" s="215"/>
      <c r="S25" s="260">
        <f>P25*Q25*R25</f>
        <v>0</v>
      </c>
      <c r="T25" s="266">
        <f>S25*'Additional Info &amp; Definitions'!$F$18</f>
        <v>0</v>
      </c>
      <c r="U25" s="266"/>
      <c r="V25" s="221"/>
      <c r="W25" s="202"/>
      <c r="X25" s="186"/>
      <c r="Y25" s="186"/>
      <c r="Z25" s="186"/>
      <c r="AA25" s="186"/>
      <c r="AB25" s="190"/>
    </row>
    <row r="26" spans="1:28">
      <c r="A26" s="202"/>
      <c r="B26" s="222" t="s">
        <v>18</v>
      </c>
      <c r="C26" s="223"/>
      <c r="D26" s="258"/>
      <c r="E26" s="259"/>
      <c r="F26" s="224"/>
      <c r="G26" s="224"/>
      <c r="H26" s="260">
        <f>D26*F26*G26</f>
        <v>0</v>
      </c>
      <c r="I26" s="261">
        <f>H26*'Additional Info &amp; Definitions'!$D$18</f>
        <v>0</v>
      </c>
      <c r="J26" s="258"/>
      <c r="K26" s="267"/>
      <c r="L26" s="268"/>
      <c r="M26" s="264"/>
      <c r="N26" s="260">
        <f t="shared" ref="N26:N28" si="0">J26*K26*L26</f>
        <v>0</v>
      </c>
      <c r="O26" s="261">
        <f>N26*'Additional Info &amp; Definitions'!$E$18</f>
        <v>0</v>
      </c>
      <c r="P26" s="258"/>
      <c r="Q26" s="269"/>
      <c r="R26" s="224"/>
      <c r="S26" s="260">
        <f t="shared" ref="S26:S28" si="1">P26*Q26*R26</f>
        <v>0</v>
      </c>
      <c r="T26" s="266">
        <f>S26*'Additional Info &amp; Definitions'!$F$18</f>
        <v>0</v>
      </c>
      <c r="U26" s="266"/>
      <c r="V26" s="221"/>
      <c r="W26" s="202"/>
      <c r="X26" s="186"/>
      <c r="Y26" s="186"/>
      <c r="Z26" s="186"/>
      <c r="AA26" s="186"/>
      <c r="AB26" s="190"/>
    </row>
    <row r="27" spans="1:28">
      <c r="A27" s="202"/>
      <c r="B27" s="222" t="s">
        <v>19</v>
      </c>
      <c r="C27" s="223"/>
      <c r="D27" s="258"/>
      <c r="E27" s="259"/>
      <c r="F27" s="224"/>
      <c r="G27" s="224"/>
      <c r="H27" s="260">
        <f>D27*F27*G27</f>
        <v>0</v>
      </c>
      <c r="I27" s="261">
        <f>H27*'Additional Info &amp; Definitions'!$D$18</f>
        <v>0</v>
      </c>
      <c r="J27" s="258"/>
      <c r="K27" s="267"/>
      <c r="L27" s="268"/>
      <c r="M27" s="264"/>
      <c r="N27" s="260">
        <f t="shared" si="0"/>
        <v>0</v>
      </c>
      <c r="O27" s="261">
        <f>N27*'Additional Info &amp; Definitions'!$E$18</f>
        <v>0</v>
      </c>
      <c r="P27" s="258"/>
      <c r="Q27" s="269"/>
      <c r="R27" s="224"/>
      <c r="S27" s="260">
        <f t="shared" si="1"/>
        <v>0</v>
      </c>
      <c r="T27" s="266">
        <f>S27*'Additional Info &amp; Definitions'!$F$18</f>
        <v>0</v>
      </c>
      <c r="U27" s="266"/>
      <c r="V27" s="221"/>
      <c r="W27" s="202"/>
      <c r="X27" s="186"/>
      <c r="Y27" s="186"/>
      <c r="Z27" s="186"/>
      <c r="AA27" s="186"/>
      <c r="AB27" s="190"/>
    </row>
    <row r="28" spans="1:28" ht="15" thickBot="1">
      <c r="A28" s="202"/>
      <c r="B28" s="226" t="s">
        <v>20</v>
      </c>
      <c r="C28" s="227"/>
      <c r="D28" s="258"/>
      <c r="E28" s="270"/>
      <c r="F28" s="230"/>
      <c r="G28" s="230"/>
      <c r="H28" s="271">
        <f>D28*F28*G28</f>
        <v>0</v>
      </c>
      <c r="I28" s="261">
        <f>H28*'Additional Info &amp; Definitions'!$D$18</f>
        <v>0</v>
      </c>
      <c r="J28" s="258"/>
      <c r="K28" s="272"/>
      <c r="L28" s="273"/>
      <c r="M28" s="274"/>
      <c r="N28" s="271">
        <f t="shared" si="0"/>
        <v>0</v>
      </c>
      <c r="O28" s="261">
        <f>N28*'Additional Info &amp; Definitions'!$E$18</f>
        <v>0</v>
      </c>
      <c r="P28" s="258"/>
      <c r="Q28" s="275"/>
      <c r="R28" s="230"/>
      <c r="S28" s="271">
        <f t="shared" si="1"/>
        <v>0</v>
      </c>
      <c r="T28" s="266">
        <f>S28*'Additional Info &amp; Definitions'!$F$18</f>
        <v>0</v>
      </c>
      <c r="U28" s="266"/>
      <c r="V28" s="235"/>
      <c r="W28" s="202"/>
      <c r="X28" s="186"/>
      <c r="Y28" s="186"/>
      <c r="Z28" s="186"/>
      <c r="AA28" s="186"/>
      <c r="AB28" s="190"/>
    </row>
    <row r="29" spans="1:28" ht="15" thickBot="1">
      <c r="A29" s="202"/>
      <c r="B29" s="203"/>
      <c r="C29" s="204"/>
      <c r="D29" s="204"/>
      <c r="E29" s="204"/>
      <c r="F29" s="204"/>
      <c r="G29" s="204"/>
      <c r="H29" s="204"/>
      <c r="I29" s="205"/>
      <c r="J29" s="204"/>
      <c r="K29" s="206"/>
      <c r="L29" s="204"/>
      <c r="M29" s="204"/>
      <c r="N29" s="204"/>
      <c r="O29" s="205"/>
      <c r="P29" s="204"/>
      <c r="Q29" s="207"/>
      <c r="R29" s="208"/>
      <c r="S29" s="209"/>
      <c r="T29" s="209"/>
      <c r="U29" s="209"/>
      <c r="V29" s="210"/>
      <c r="W29" s="202"/>
      <c r="X29" s="186"/>
      <c r="Y29" s="186"/>
      <c r="Z29" s="186"/>
      <c r="AA29" s="186"/>
      <c r="AB29" s="190"/>
    </row>
    <row r="30" spans="1:28" s="8" customFormat="1" ht="15" thickBot="1">
      <c r="A30" s="202"/>
      <c r="B30" s="360" t="s">
        <v>21</v>
      </c>
      <c r="C30" s="361"/>
      <c r="D30" s="2"/>
      <c r="E30" s="2"/>
      <c r="F30" s="2"/>
      <c r="G30" s="4" t="str">
        <f>_xlfn.CONCAT('Additional Info &amp; Definitions'!D16," ","Total")</f>
        <v>Fiscal Year 2024 Total</v>
      </c>
      <c r="H30" s="5">
        <f>SUM(H25:H28)</f>
        <v>0</v>
      </c>
      <c r="I30" s="99">
        <f>SUM(I25:I28)</f>
        <v>0</v>
      </c>
      <c r="J30" s="3"/>
      <c r="K30" s="106"/>
      <c r="L30" s="4" t="str">
        <f>_xlfn.CONCAT('Additional Info &amp; Definitions'!E16," ","Total")</f>
        <v>Fiscal Year 2025 Total</v>
      </c>
      <c r="M30" s="130"/>
      <c r="N30" s="7">
        <f>SUM(N25:N28)</f>
        <v>0</v>
      </c>
      <c r="O30" s="238">
        <f t="shared" ref="O30" si="2">SUM(O25:O28)</f>
        <v>0</v>
      </c>
      <c r="P30" s="239"/>
      <c r="Q30" s="240"/>
      <c r="R30" s="4" t="str">
        <f>_xlfn.CONCAT('Additional Info &amp; Definitions'!F16," ","Total")</f>
        <v>Fiscal Year 2026 Total</v>
      </c>
      <c r="S30" s="5">
        <f>SUM(S25:S28)</f>
        <v>0</v>
      </c>
      <c r="T30" s="6">
        <f>SUM(T25:T28)</f>
        <v>0</v>
      </c>
      <c r="U30" s="133"/>
      <c r="V30" s="241"/>
      <c r="W30" s="202"/>
      <c r="X30" s="202"/>
      <c r="Y30" s="202"/>
      <c r="Z30" s="202"/>
      <c r="AA30" s="202"/>
      <c r="AB30" s="242"/>
    </row>
    <row r="31" spans="1:28" s="8" customFormat="1" ht="15" thickBot="1">
      <c r="A31" s="202"/>
      <c r="B31" s="243"/>
      <c r="C31" s="244"/>
      <c r="D31" s="244"/>
      <c r="E31" s="244"/>
      <c r="F31" s="244"/>
      <c r="G31" s="244"/>
      <c r="H31" s="244"/>
      <c r="I31" s="245"/>
      <c r="J31" s="244"/>
      <c r="K31" s="246"/>
      <c r="L31" s="244"/>
      <c r="M31" s="244"/>
      <c r="N31" s="244"/>
      <c r="O31" s="245"/>
      <c r="P31" s="244"/>
      <c r="Q31" s="247"/>
      <c r="R31" s="248"/>
      <c r="S31" s="249"/>
      <c r="T31" s="249"/>
      <c r="U31" s="249"/>
      <c r="V31" s="250"/>
      <c r="W31" s="202"/>
      <c r="X31" s="202"/>
      <c r="Y31" s="202"/>
      <c r="Z31" s="202"/>
      <c r="AA31" s="202"/>
      <c r="AB31" s="242"/>
    </row>
    <row r="32" spans="1:28" s="8" customFormat="1" ht="15" thickBot="1">
      <c r="A32" s="202"/>
      <c r="B32" s="276"/>
      <c r="C32" s="277"/>
      <c r="D32" s="277"/>
      <c r="E32" s="277"/>
      <c r="F32" s="277"/>
      <c r="G32" s="277"/>
      <c r="H32" s="277"/>
      <c r="I32" s="278"/>
      <c r="J32" s="277"/>
      <c r="K32" s="279"/>
      <c r="L32" s="277"/>
      <c r="M32" s="277"/>
      <c r="N32" s="277"/>
      <c r="O32" s="278"/>
      <c r="P32" s="277"/>
      <c r="Q32" s="254"/>
      <c r="R32" s="255"/>
      <c r="S32" s="256"/>
      <c r="T32" s="256"/>
      <c r="U32" s="256"/>
      <c r="V32" s="257"/>
      <c r="W32" s="202"/>
      <c r="X32" s="202"/>
      <c r="Y32" s="202"/>
      <c r="Z32" s="202"/>
      <c r="AA32" s="202"/>
      <c r="AB32" s="242"/>
    </row>
    <row r="33" spans="1:28" ht="18.600000000000001" thickBot="1">
      <c r="A33" s="202"/>
      <c r="B33" s="337" t="s">
        <v>23</v>
      </c>
      <c r="C33" s="338"/>
      <c r="D33" s="338"/>
      <c r="E33" s="338"/>
      <c r="F33" s="338"/>
      <c r="G33" s="338"/>
      <c r="H33" s="338"/>
      <c r="I33" s="338"/>
      <c r="J33" s="338"/>
      <c r="K33" s="338"/>
      <c r="L33" s="338"/>
      <c r="M33" s="338"/>
      <c r="N33" s="338"/>
      <c r="O33" s="338"/>
      <c r="P33" s="338"/>
      <c r="Q33" s="338"/>
      <c r="R33" s="338"/>
      <c r="S33" s="338"/>
      <c r="T33" s="338"/>
      <c r="U33" s="338"/>
      <c r="V33" s="339"/>
      <c r="W33" s="202"/>
      <c r="X33" s="186"/>
      <c r="Y33" s="186"/>
      <c r="Z33" s="186"/>
      <c r="AA33" s="186"/>
      <c r="AB33" s="190"/>
    </row>
    <row r="34" spans="1:28" ht="15" thickBot="1">
      <c r="A34" s="202"/>
      <c r="B34" s="368" t="s">
        <v>8</v>
      </c>
      <c r="C34" s="368" t="s">
        <v>9</v>
      </c>
      <c r="D34" s="351" t="s">
        <v>10</v>
      </c>
      <c r="E34" s="352"/>
      <c r="F34" s="352"/>
      <c r="G34" s="352"/>
      <c r="H34" s="352"/>
      <c r="I34" s="352"/>
      <c r="J34" s="352"/>
      <c r="K34" s="352"/>
      <c r="L34" s="352"/>
      <c r="M34" s="352"/>
      <c r="N34" s="352"/>
      <c r="O34" s="352"/>
      <c r="P34" s="352"/>
      <c r="Q34" s="352"/>
      <c r="R34" s="352"/>
      <c r="S34" s="352"/>
      <c r="T34" s="367"/>
      <c r="U34" s="124"/>
      <c r="V34" s="354" t="s">
        <v>11</v>
      </c>
      <c r="W34" s="202"/>
      <c r="X34" s="186"/>
      <c r="Y34" s="186"/>
      <c r="Z34" s="186"/>
      <c r="AA34" s="186"/>
      <c r="AB34" s="190"/>
    </row>
    <row r="35" spans="1:28" ht="15" thickBot="1">
      <c r="A35" s="202"/>
      <c r="B35" s="369"/>
      <c r="C35" s="369"/>
      <c r="D35" s="351" t="str">
        <f>'Additional Info &amp; Definitions'!$D$16</f>
        <v>Fiscal Year 2024</v>
      </c>
      <c r="E35" s="352"/>
      <c r="F35" s="352"/>
      <c r="G35" s="352"/>
      <c r="H35" s="352"/>
      <c r="I35" s="367"/>
      <c r="J35" s="351" t="str">
        <f>'Additional Info &amp; Definitions'!$E$16</f>
        <v>Fiscal Year 2025</v>
      </c>
      <c r="K35" s="352"/>
      <c r="L35" s="352"/>
      <c r="M35" s="352"/>
      <c r="N35" s="352"/>
      <c r="O35" s="367"/>
      <c r="P35" s="351" t="str">
        <f>'Additional Info &amp; Definitions'!$F$16</f>
        <v>Fiscal Year 2026</v>
      </c>
      <c r="Q35" s="352"/>
      <c r="R35" s="352"/>
      <c r="S35" s="352"/>
      <c r="T35" s="367"/>
      <c r="U35" s="131"/>
      <c r="V35" s="355"/>
      <c r="W35" s="202"/>
      <c r="X35" s="186"/>
      <c r="Y35" s="186"/>
      <c r="Z35" s="186"/>
      <c r="AA35" s="186"/>
      <c r="AB35" s="190"/>
    </row>
    <row r="36" spans="1:28" ht="15" thickBot="1">
      <c r="A36" s="202"/>
      <c r="B36" s="358"/>
      <c r="C36" s="359"/>
      <c r="D36" s="136" t="s">
        <v>12</v>
      </c>
      <c r="E36" s="137"/>
      <c r="F36" s="125" t="s">
        <v>13</v>
      </c>
      <c r="G36" s="125" t="s">
        <v>14</v>
      </c>
      <c r="H36" s="142" t="s">
        <v>15</v>
      </c>
      <c r="I36" s="143" t="s">
        <v>16</v>
      </c>
      <c r="J36" s="136" t="s">
        <v>12</v>
      </c>
      <c r="K36" s="139" t="s">
        <v>13</v>
      </c>
      <c r="L36" s="125" t="s">
        <v>14</v>
      </c>
      <c r="M36" s="142"/>
      <c r="N36" s="142" t="s">
        <v>15</v>
      </c>
      <c r="O36" s="143" t="s">
        <v>16</v>
      </c>
      <c r="P36" s="136" t="s">
        <v>12</v>
      </c>
      <c r="Q36" s="125" t="s">
        <v>13</v>
      </c>
      <c r="R36" s="125" t="s">
        <v>14</v>
      </c>
      <c r="S36" s="144" t="s">
        <v>15</v>
      </c>
      <c r="T36" s="145" t="s">
        <v>16</v>
      </c>
      <c r="U36" s="134"/>
      <c r="V36" s="211"/>
      <c r="W36" s="202"/>
      <c r="X36" s="186"/>
      <c r="Y36" s="186"/>
      <c r="Z36" s="186"/>
      <c r="AA36" s="186"/>
      <c r="AB36" s="190"/>
    </row>
    <row r="37" spans="1:28">
      <c r="A37" s="202"/>
      <c r="B37" s="212" t="s">
        <v>24</v>
      </c>
      <c r="C37" s="183" t="s">
        <v>25</v>
      </c>
      <c r="D37" s="258">
        <v>15</v>
      </c>
      <c r="E37" s="259"/>
      <c r="F37" s="215">
        <v>10</v>
      </c>
      <c r="G37" s="280">
        <v>34</v>
      </c>
      <c r="H37" s="216">
        <f t="shared" ref="H37:H46" si="3">D37*F37*G37</f>
        <v>5100</v>
      </c>
      <c r="I37" s="217">
        <f>H37*'Additional Info &amp; Definitions'!$D$19</f>
        <v>158.1</v>
      </c>
      <c r="J37" s="258">
        <v>15</v>
      </c>
      <c r="K37" s="218">
        <v>10</v>
      </c>
      <c r="L37" s="280">
        <v>34</v>
      </c>
      <c r="M37" s="280"/>
      <c r="N37" s="216">
        <f t="shared" ref="N37:N46" si="4">J37*K37*L37</f>
        <v>5100</v>
      </c>
      <c r="O37" s="217">
        <f>N37*'Additional Info &amp; Definitions'!$E$19</f>
        <v>122.4</v>
      </c>
      <c r="P37" s="258"/>
      <c r="Q37" s="215"/>
      <c r="R37" s="280"/>
      <c r="S37" s="216">
        <f t="shared" ref="S37:S46" si="5">P37*Q37*R37</f>
        <v>0</v>
      </c>
      <c r="T37" s="219">
        <f>S37*'Additional Info &amp; Definitions'!$F$19</f>
        <v>0</v>
      </c>
      <c r="U37" s="220"/>
      <c r="V37" s="221"/>
      <c r="W37" s="202"/>
      <c r="X37" s="186"/>
      <c r="Y37" s="186"/>
      <c r="Z37" s="186"/>
      <c r="AA37" s="186"/>
      <c r="AB37" s="190"/>
    </row>
    <row r="38" spans="1:28">
      <c r="A38" s="202"/>
      <c r="B38" s="222" t="s">
        <v>26</v>
      </c>
      <c r="C38" s="281"/>
      <c r="D38" s="258"/>
      <c r="E38" s="259"/>
      <c r="F38" s="215"/>
      <c r="G38" s="280"/>
      <c r="H38" s="216">
        <f t="shared" si="3"/>
        <v>0</v>
      </c>
      <c r="I38" s="217">
        <f>H38*'Additional Info &amp; Definitions'!$D$19</f>
        <v>0</v>
      </c>
      <c r="J38" s="258"/>
      <c r="K38" s="218"/>
      <c r="L38" s="280"/>
      <c r="M38" s="280"/>
      <c r="N38" s="216">
        <f t="shared" si="4"/>
        <v>0</v>
      </c>
      <c r="O38" s="217">
        <f>N38*'Additional Info &amp; Definitions'!$E$19</f>
        <v>0</v>
      </c>
      <c r="P38" s="258"/>
      <c r="Q38" s="215"/>
      <c r="R38" s="280"/>
      <c r="S38" s="216">
        <f t="shared" si="5"/>
        <v>0</v>
      </c>
      <c r="T38" s="219">
        <f>S38*'Additional Info &amp; Definitions'!$F$19</f>
        <v>0</v>
      </c>
      <c r="U38" s="220"/>
      <c r="V38" s="221"/>
      <c r="W38" s="202"/>
      <c r="X38" s="186"/>
      <c r="Y38" s="186"/>
      <c r="Z38" s="186"/>
      <c r="AA38" s="186"/>
      <c r="AB38" s="190"/>
    </row>
    <row r="39" spans="1:28">
      <c r="A39" s="202"/>
      <c r="B39" s="222" t="s">
        <v>27</v>
      </c>
      <c r="C39" s="281"/>
      <c r="D39" s="258"/>
      <c r="E39" s="259"/>
      <c r="F39" s="215"/>
      <c r="G39" s="280"/>
      <c r="H39" s="216">
        <f t="shared" si="3"/>
        <v>0</v>
      </c>
      <c r="I39" s="217">
        <f>H39*'Additional Info &amp; Definitions'!$D$19</f>
        <v>0</v>
      </c>
      <c r="J39" s="258"/>
      <c r="K39" s="218"/>
      <c r="L39" s="280"/>
      <c r="M39" s="280"/>
      <c r="N39" s="216">
        <f t="shared" si="4"/>
        <v>0</v>
      </c>
      <c r="O39" s="217">
        <f>N39*'Additional Info &amp; Definitions'!$E$19</f>
        <v>0</v>
      </c>
      <c r="P39" s="258"/>
      <c r="Q39" s="215"/>
      <c r="R39" s="280"/>
      <c r="S39" s="216">
        <f t="shared" si="5"/>
        <v>0</v>
      </c>
      <c r="T39" s="219">
        <f>S39*'Additional Info &amp; Definitions'!$F$19</f>
        <v>0</v>
      </c>
      <c r="U39" s="220"/>
      <c r="V39" s="221"/>
      <c r="W39" s="202"/>
      <c r="X39" s="186"/>
      <c r="Y39" s="186"/>
      <c r="Z39" s="186"/>
      <c r="AA39" s="186"/>
      <c r="AB39" s="190"/>
    </row>
    <row r="40" spans="1:28">
      <c r="A40" s="202"/>
      <c r="B40" s="222" t="s">
        <v>28</v>
      </c>
      <c r="C40" s="281"/>
      <c r="D40" s="258"/>
      <c r="E40" s="259"/>
      <c r="F40" s="215"/>
      <c r="G40" s="280"/>
      <c r="H40" s="216">
        <f t="shared" si="3"/>
        <v>0</v>
      </c>
      <c r="I40" s="217">
        <f>H40*'Additional Info &amp; Definitions'!$D$19</f>
        <v>0</v>
      </c>
      <c r="J40" s="258"/>
      <c r="K40" s="218"/>
      <c r="L40" s="280"/>
      <c r="M40" s="280"/>
      <c r="N40" s="216">
        <f t="shared" si="4"/>
        <v>0</v>
      </c>
      <c r="O40" s="217">
        <f>N40*'Additional Info &amp; Definitions'!$E$19</f>
        <v>0</v>
      </c>
      <c r="P40" s="258"/>
      <c r="Q40" s="215"/>
      <c r="R40" s="280"/>
      <c r="S40" s="216">
        <f t="shared" si="5"/>
        <v>0</v>
      </c>
      <c r="T40" s="219">
        <f>S40*'Additional Info &amp; Definitions'!$F$19</f>
        <v>0</v>
      </c>
      <c r="U40" s="220"/>
      <c r="V40" s="221"/>
      <c r="W40" s="202"/>
      <c r="X40" s="186"/>
      <c r="Y40" s="186"/>
      <c r="Z40" s="186"/>
      <c r="AA40" s="186"/>
      <c r="AB40" s="190"/>
    </row>
    <row r="41" spans="1:28">
      <c r="A41" s="202"/>
      <c r="B41" s="222" t="s">
        <v>29</v>
      </c>
      <c r="C41" s="281"/>
      <c r="D41" s="258"/>
      <c r="E41" s="259"/>
      <c r="F41" s="215"/>
      <c r="G41" s="280"/>
      <c r="H41" s="216">
        <f t="shared" si="3"/>
        <v>0</v>
      </c>
      <c r="I41" s="217">
        <f>H41*'Additional Info &amp; Definitions'!$D$19</f>
        <v>0</v>
      </c>
      <c r="J41" s="258"/>
      <c r="K41" s="218"/>
      <c r="L41" s="280"/>
      <c r="M41" s="280"/>
      <c r="N41" s="216">
        <f t="shared" si="4"/>
        <v>0</v>
      </c>
      <c r="O41" s="217">
        <f>N41*'Additional Info &amp; Definitions'!$E$19</f>
        <v>0</v>
      </c>
      <c r="P41" s="258"/>
      <c r="Q41" s="215"/>
      <c r="R41" s="280"/>
      <c r="S41" s="216">
        <f t="shared" si="5"/>
        <v>0</v>
      </c>
      <c r="T41" s="219">
        <f>S41*'Additional Info &amp; Definitions'!$F$19</f>
        <v>0</v>
      </c>
      <c r="U41" s="220"/>
      <c r="V41" s="221"/>
      <c r="W41" s="202"/>
      <c r="X41" s="186"/>
      <c r="Y41" s="186"/>
      <c r="Z41" s="186"/>
      <c r="AA41" s="186"/>
      <c r="AB41" s="190"/>
    </row>
    <row r="42" spans="1:28">
      <c r="A42" s="202"/>
      <c r="B42" s="222" t="s">
        <v>30</v>
      </c>
      <c r="C42" s="281"/>
      <c r="D42" s="258"/>
      <c r="E42" s="259"/>
      <c r="F42" s="215"/>
      <c r="G42" s="280"/>
      <c r="H42" s="216">
        <f t="shared" si="3"/>
        <v>0</v>
      </c>
      <c r="I42" s="217">
        <f>H42*'Additional Info &amp; Definitions'!$D$19</f>
        <v>0</v>
      </c>
      <c r="J42" s="258"/>
      <c r="K42" s="218"/>
      <c r="L42" s="280"/>
      <c r="M42" s="280"/>
      <c r="N42" s="216">
        <f t="shared" si="4"/>
        <v>0</v>
      </c>
      <c r="O42" s="217">
        <f>N42*'Additional Info &amp; Definitions'!$E$19</f>
        <v>0</v>
      </c>
      <c r="P42" s="258"/>
      <c r="Q42" s="215"/>
      <c r="R42" s="280"/>
      <c r="S42" s="216">
        <f t="shared" si="5"/>
        <v>0</v>
      </c>
      <c r="T42" s="219">
        <f>S42*'Additional Info &amp; Definitions'!$F$19</f>
        <v>0</v>
      </c>
      <c r="U42" s="220"/>
      <c r="V42" s="221"/>
      <c r="W42" s="202"/>
      <c r="X42" s="186"/>
      <c r="Y42" s="186"/>
      <c r="Z42" s="186"/>
      <c r="AA42" s="186"/>
      <c r="AB42" s="190"/>
    </row>
    <row r="43" spans="1:28">
      <c r="A43" s="202"/>
      <c r="B43" s="222" t="s">
        <v>31</v>
      </c>
      <c r="C43" s="281"/>
      <c r="D43" s="258"/>
      <c r="E43" s="259"/>
      <c r="F43" s="215"/>
      <c r="G43" s="280"/>
      <c r="H43" s="216">
        <f t="shared" si="3"/>
        <v>0</v>
      </c>
      <c r="I43" s="217">
        <f>H43*'Additional Info &amp; Definitions'!$D$19</f>
        <v>0</v>
      </c>
      <c r="J43" s="258"/>
      <c r="K43" s="218"/>
      <c r="L43" s="280"/>
      <c r="M43" s="280"/>
      <c r="N43" s="216">
        <f t="shared" si="4"/>
        <v>0</v>
      </c>
      <c r="O43" s="217">
        <f>N43*'Additional Info &amp; Definitions'!$E$19</f>
        <v>0</v>
      </c>
      <c r="P43" s="258"/>
      <c r="Q43" s="215"/>
      <c r="R43" s="280"/>
      <c r="S43" s="216">
        <f t="shared" si="5"/>
        <v>0</v>
      </c>
      <c r="T43" s="219">
        <f>S43*'Additional Info &amp; Definitions'!$F$19</f>
        <v>0</v>
      </c>
      <c r="U43" s="220"/>
      <c r="V43" s="221"/>
      <c r="W43" s="202"/>
      <c r="X43" s="186"/>
      <c r="Y43" s="186"/>
      <c r="Z43" s="186"/>
      <c r="AA43" s="186"/>
      <c r="AB43" s="190"/>
    </row>
    <row r="44" spans="1:28">
      <c r="A44" s="202"/>
      <c r="B44" s="222" t="s">
        <v>32</v>
      </c>
      <c r="C44" s="223"/>
      <c r="D44" s="258"/>
      <c r="E44" s="259"/>
      <c r="F44" s="224"/>
      <c r="G44" s="282"/>
      <c r="H44" s="216">
        <f t="shared" si="3"/>
        <v>0</v>
      </c>
      <c r="I44" s="217">
        <f>H44*'Additional Info &amp; Definitions'!$D$19</f>
        <v>0</v>
      </c>
      <c r="J44" s="258"/>
      <c r="K44" s="225"/>
      <c r="L44" s="282"/>
      <c r="M44" s="282"/>
      <c r="N44" s="216">
        <f t="shared" si="4"/>
        <v>0</v>
      </c>
      <c r="O44" s="217">
        <f>N44*'Additional Info &amp; Definitions'!$E$19</f>
        <v>0</v>
      </c>
      <c r="P44" s="258"/>
      <c r="Q44" s="224"/>
      <c r="R44" s="282"/>
      <c r="S44" s="216">
        <f t="shared" si="5"/>
        <v>0</v>
      </c>
      <c r="T44" s="219">
        <f>S44*'Additional Info &amp; Definitions'!$F$19</f>
        <v>0</v>
      </c>
      <c r="U44" s="220"/>
      <c r="V44" s="221"/>
      <c r="W44" s="202"/>
      <c r="X44" s="186"/>
      <c r="Y44" s="186"/>
      <c r="Z44" s="186"/>
      <c r="AA44" s="186"/>
      <c r="AB44" s="190"/>
    </row>
    <row r="45" spans="1:28">
      <c r="A45" s="202"/>
      <c r="B45" s="222" t="s">
        <v>33</v>
      </c>
      <c r="C45" s="223"/>
      <c r="D45" s="258"/>
      <c r="E45" s="259"/>
      <c r="F45" s="224"/>
      <c r="G45" s="282"/>
      <c r="H45" s="216">
        <f t="shared" si="3"/>
        <v>0</v>
      </c>
      <c r="I45" s="217">
        <f>H45*'Additional Info &amp; Definitions'!$D$19</f>
        <v>0</v>
      </c>
      <c r="J45" s="258"/>
      <c r="K45" s="225"/>
      <c r="L45" s="282"/>
      <c r="M45" s="282"/>
      <c r="N45" s="216">
        <f t="shared" si="4"/>
        <v>0</v>
      </c>
      <c r="O45" s="217">
        <f>N45*'Additional Info &amp; Definitions'!$E$19</f>
        <v>0</v>
      </c>
      <c r="P45" s="258"/>
      <c r="Q45" s="224"/>
      <c r="R45" s="282"/>
      <c r="S45" s="216">
        <f t="shared" si="5"/>
        <v>0</v>
      </c>
      <c r="T45" s="219">
        <f>S45*'Additional Info &amp; Definitions'!$F$19</f>
        <v>0</v>
      </c>
      <c r="U45" s="220"/>
      <c r="V45" s="221"/>
      <c r="W45" s="202"/>
      <c r="X45" s="186"/>
      <c r="Y45" s="186"/>
      <c r="Z45" s="186"/>
      <c r="AA45" s="186"/>
      <c r="AB45" s="190"/>
    </row>
    <row r="46" spans="1:28" ht="15" thickBot="1">
      <c r="A46" s="202"/>
      <c r="B46" s="226" t="s">
        <v>34</v>
      </c>
      <c r="C46" s="227"/>
      <c r="D46" s="258"/>
      <c r="E46" s="270"/>
      <c r="F46" s="230"/>
      <c r="G46" s="283"/>
      <c r="H46" s="231">
        <f t="shared" si="3"/>
        <v>0</v>
      </c>
      <c r="I46" s="217">
        <f>H46*'Additional Info &amp; Definitions'!$D$19</f>
        <v>0</v>
      </c>
      <c r="J46" s="258"/>
      <c r="K46" s="233"/>
      <c r="L46" s="283"/>
      <c r="M46" s="283"/>
      <c r="N46" s="231">
        <f t="shared" si="4"/>
        <v>0</v>
      </c>
      <c r="O46" s="217">
        <f>N46*'Additional Info &amp; Definitions'!$E$19</f>
        <v>0</v>
      </c>
      <c r="P46" s="258"/>
      <c r="Q46" s="230"/>
      <c r="R46" s="283"/>
      <c r="S46" s="231">
        <f t="shared" si="5"/>
        <v>0</v>
      </c>
      <c r="T46" s="219">
        <f>S46*'Additional Info &amp; Definitions'!$F$19</f>
        <v>0</v>
      </c>
      <c r="U46" s="234"/>
      <c r="V46" s="235"/>
      <c r="W46" s="202"/>
      <c r="X46" s="186"/>
      <c r="Y46" s="186"/>
      <c r="Z46" s="186"/>
      <c r="AA46" s="186"/>
      <c r="AB46" s="190"/>
    </row>
    <row r="47" spans="1:28" ht="15" thickBot="1">
      <c r="A47" s="202"/>
      <c r="B47" s="203"/>
      <c r="C47" s="204"/>
      <c r="D47" s="204"/>
      <c r="E47" s="204"/>
      <c r="F47" s="204"/>
      <c r="G47" s="204"/>
      <c r="H47" s="204"/>
      <c r="I47" s="205"/>
      <c r="J47" s="204"/>
      <c r="K47" s="206"/>
      <c r="L47" s="204"/>
      <c r="M47" s="204"/>
      <c r="N47" s="204"/>
      <c r="O47" s="205"/>
      <c r="P47" s="204"/>
      <c r="Q47" s="207"/>
      <c r="R47" s="208"/>
      <c r="S47" s="209"/>
      <c r="T47" s="209"/>
      <c r="U47" s="209"/>
      <c r="V47" s="210"/>
      <c r="W47" s="202"/>
      <c r="X47" s="202"/>
      <c r="Y47" s="186"/>
      <c r="Z47" s="186"/>
      <c r="AA47" s="186"/>
      <c r="AB47" s="190"/>
    </row>
    <row r="48" spans="1:28" ht="15" thickBot="1">
      <c r="A48" s="202"/>
      <c r="B48" s="360" t="s">
        <v>21</v>
      </c>
      <c r="C48" s="361"/>
      <c r="D48" s="2"/>
      <c r="E48" s="2"/>
      <c r="F48" s="2"/>
      <c r="G48" s="4" t="str">
        <f>_xlfn.CONCAT('Additional Info &amp; Definitions'!D16," ","Total")</f>
        <v>Fiscal Year 2024 Total</v>
      </c>
      <c r="H48" s="5">
        <f>SUM(H37:H46)</f>
        <v>5100</v>
      </c>
      <c r="I48" s="99">
        <f>SUM(I37:I46)</f>
        <v>158.1</v>
      </c>
      <c r="J48" s="3"/>
      <c r="K48" s="106"/>
      <c r="L48" s="4" t="str">
        <f>_xlfn.CONCAT('Additional Info &amp; Definitions'!E16," ","Total")</f>
        <v>Fiscal Year 2025 Total</v>
      </c>
      <c r="M48" s="130"/>
      <c r="N48" s="7">
        <f>SUM(N37:N46)</f>
        <v>5100</v>
      </c>
      <c r="O48" s="238">
        <f>SUM(O37:O46)</f>
        <v>122.4</v>
      </c>
      <c r="P48" s="239"/>
      <c r="Q48" s="240"/>
      <c r="R48" s="4" t="str">
        <f>_xlfn.CONCAT('Additional Info &amp; Definitions'!F16," ","Total")</f>
        <v>Fiscal Year 2026 Total</v>
      </c>
      <c r="S48" s="5">
        <f>SUM(S37:S46)</f>
        <v>0</v>
      </c>
      <c r="T48" s="6">
        <f>SUM(T37:T46)</f>
        <v>0</v>
      </c>
      <c r="U48" s="133"/>
      <c r="V48" s="241"/>
      <c r="W48" s="202"/>
      <c r="X48" s="186"/>
      <c r="Y48" s="186"/>
      <c r="Z48" s="186"/>
      <c r="AA48" s="186"/>
      <c r="AB48" s="190"/>
    </row>
    <row r="49" spans="2:31" s="8" customFormat="1" ht="15" thickBot="1">
      <c r="B49" s="243"/>
      <c r="C49" s="244"/>
      <c r="D49" s="244"/>
      <c r="E49" s="244"/>
      <c r="F49" s="244"/>
      <c r="G49" s="244"/>
      <c r="H49" s="244"/>
      <c r="I49" s="245"/>
      <c r="J49" s="244"/>
      <c r="K49" s="246"/>
      <c r="L49" s="244"/>
      <c r="M49" s="244"/>
      <c r="N49" s="244"/>
      <c r="O49" s="245"/>
      <c r="P49" s="244"/>
      <c r="Q49" s="247"/>
      <c r="R49" s="248"/>
      <c r="S49" s="249"/>
      <c r="T49" s="249"/>
      <c r="U49" s="249"/>
      <c r="V49" s="250"/>
      <c r="W49" s="202"/>
      <c r="X49" s="202"/>
      <c r="Y49" s="202"/>
      <c r="Z49" s="202"/>
      <c r="AA49" s="202"/>
      <c r="AB49" s="242"/>
      <c r="AC49" s="202"/>
      <c r="AD49" s="202"/>
      <c r="AE49" s="202"/>
    </row>
    <row r="50" spans="2:31" s="8" customFormat="1" ht="15" thickBot="1">
      <c r="B50" s="276"/>
      <c r="C50" s="277"/>
      <c r="D50" s="277"/>
      <c r="E50" s="277"/>
      <c r="F50" s="277"/>
      <c r="G50" s="277"/>
      <c r="H50" s="277"/>
      <c r="I50" s="278"/>
      <c r="J50" s="277"/>
      <c r="K50" s="279"/>
      <c r="L50" s="277"/>
      <c r="M50" s="277"/>
      <c r="N50" s="277"/>
      <c r="O50" s="278"/>
      <c r="P50" s="277"/>
      <c r="Q50" s="254"/>
      <c r="R50" s="255"/>
      <c r="S50" s="256"/>
      <c r="T50" s="256"/>
      <c r="U50" s="256"/>
      <c r="V50" s="257"/>
      <c r="W50" s="202"/>
      <c r="X50" s="202"/>
      <c r="Y50" s="202"/>
      <c r="Z50" s="202"/>
      <c r="AA50" s="202"/>
      <c r="AB50" s="242"/>
      <c r="AC50" s="202"/>
      <c r="AD50" s="202"/>
      <c r="AE50" s="202"/>
    </row>
    <row r="51" spans="2:31" ht="18.600000000000001" thickBot="1">
      <c r="B51" s="337" t="s">
        <v>35</v>
      </c>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202"/>
      <c r="AD51" s="202"/>
      <c r="AE51" s="84"/>
    </row>
    <row r="52" spans="2:31" ht="15" thickBot="1">
      <c r="B52" s="349" t="s">
        <v>36</v>
      </c>
      <c r="C52" s="349" t="s">
        <v>37</v>
      </c>
      <c r="D52" s="351" t="s">
        <v>10</v>
      </c>
      <c r="E52" s="352"/>
      <c r="F52" s="352"/>
      <c r="G52" s="352"/>
      <c r="H52" s="352"/>
      <c r="I52" s="352"/>
      <c r="J52" s="352"/>
      <c r="K52" s="352"/>
      <c r="L52" s="352"/>
      <c r="M52" s="352"/>
      <c r="N52" s="352"/>
      <c r="O52" s="352"/>
      <c r="P52" s="352"/>
      <c r="Q52" s="352"/>
      <c r="R52" s="352"/>
      <c r="S52" s="352"/>
      <c r="T52" s="352"/>
      <c r="U52" s="352"/>
      <c r="V52" s="352"/>
      <c r="W52" s="352"/>
      <c r="X52" s="352"/>
      <c r="Y52" s="352"/>
      <c r="Z52" s="352"/>
      <c r="AA52" s="367"/>
      <c r="AB52" s="354" t="s">
        <v>11</v>
      </c>
      <c r="AC52" s="202"/>
      <c r="AD52" s="84"/>
      <c r="AE52" s="186"/>
    </row>
    <row r="53" spans="2:31" ht="15" thickBot="1">
      <c r="B53" s="350"/>
      <c r="C53" s="350"/>
      <c r="D53" s="365" t="str">
        <f>'Additional Info &amp; Definitions'!$D$16</f>
        <v>Fiscal Year 2024</v>
      </c>
      <c r="E53" s="353"/>
      <c r="F53" s="353"/>
      <c r="G53" s="353"/>
      <c r="H53" s="353"/>
      <c r="I53" s="353"/>
      <c r="J53" s="353"/>
      <c r="K53" s="366"/>
      <c r="L53" s="362" t="str">
        <f>'Additional Info &amp; Definitions'!$E$16</f>
        <v>Fiscal Year 2025</v>
      </c>
      <c r="M53" s="363"/>
      <c r="N53" s="363"/>
      <c r="O53" s="363"/>
      <c r="P53" s="363"/>
      <c r="Q53" s="363"/>
      <c r="R53" s="363"/>
      <c r="S53" s="364"/>
      <c r="T53" s="362" t="str">
        <f>'Additional Info &amp; Definitions'!$F$16</f>
        <v>Fiscal Year 2026</v>
      </c>
      <c r="U53" s="363"/>
      <c r="V53" s="363"/>
      <c r="W53" s="363"/>
      <c r="X53" s="363"/>
      <c r="Y53" s="363"/>
      <c r="Z53" s="363"/>
      <c r="AA53" s="364"/>
      <c r="AB53" s="355"/>
      <c r="AC53" s="202"/>
      <c r="AD53" s="84"/>
      <c r="AE53" s="186"/>
    </row>
    <row r="54" spans="2:31" ht="15" thickBot="1">
      <c r="B54" s="333"/>
      <c r="C54" s="357"/>
      <c r="D54" s="126" t="s">
        <v>38</v>
      </c>
      <c r="E54" s="127" t="s">
        <v>39</v>
      </c>
      <c r="F54" s="127" t="s">
        <v>13</v>
      </c>
      <c r="G54" s="127" t="s">
        <v>40</v>
      </c>
      <c r="H54" s="127" t="s">
        <v>41</v>
      </c>
      <c r="I54" s="128" t="s">
        <v>42</v>
      </c>
      <c r="J54" s="127" t="s">
        <v>43</v>
      </c>
      <c r="K54" s="129" t="s">
        <v>16</v>
      </c>
      <c r="L54" s="126" t="s">
        <v>38</v>
      </c>
      <c r="M54" s="127" t="s">
        <v>39</v>
      </c>
      <c r="N54" s="127" t="s">
        <v>13</v>
      </c>
      <c r="O54" s="127" t="s">
        <v>40</v>
      </c>
      <c r="P54" s="127" t="s">
        <v>41</v>
      </c>
      <c r="Q54" s="128" t="s">
        <v>42</v>
      </c>
      <c r="R54" s="127" t="s">
        <v>43</v>
      </c>
      <c r="S54" s="129" t="s">
        <v>16</v>
      </c>
      <c r="T54" s="126" t="s">
        <v>38</v>
      </c>
      <c r="U54" s="127" t="s">
        <v>39</v>
      </c>
      <c r="V54" s="173" t="s">
        <v>13</v>
      </c>
      <c r="W54" s="127" t="s">
        <v>40</v>
      </c>
      <c r="X54" s="127" t="s">
        <v>41</v>
      </c>
      <c r="Y54" s="128" t="s">
        <v>42</v>
      </c>
      <c r="Z54" s="127" t="s">
        <v>43</v>
      </c>
      <c r="AA54" s="129" t="s">
        <v>16</v>
      </c>
      <c r="AB54" s="211"/>
      <c r="AC54" s="202"/>
      <c r="AD54" s="92" t="s">
        <v>13</v>
      </c>
      <c r="AE54" s="93" t="s">
        <v>40</v>
      </c>
    </row>
    <row r="55" spans="2:31">
      <c r="B55" s="212" t="s">
        <v>44</v>
      </c>
      <c r="C55" s="284" t="s">
        <v>45</v>
      </c>
      <c r="D55" s="258">
        <v>43500</v>
      </c>
      <c r="E55" s="285">
        <f t="shared" ref="E55:E58" si="6">D55/1600</f>
        <v>27.1875</v>
      </c>
      <c r="F55" s="224">
        <v>20</v>
      </c>
      <c r="G55" s="286" t="s">
        <v>46</v>
      </c>
      <c r="H55" s="287">
        <f t="shared" ref="H55" si="7">IF(G55="Full Fiscal Year", 52, IF(G55="Fall Only Fiscal", 26, IF(G55="Spring Only Fiscal", 26, IF(G55="Full Academic Year", 40, IF(G55="Fall Only Semester", 20, IF(G55="Spring Only Semester", 20,"0"))))))</f>
        <v>40</v>
      </c>
      <c r="I55" s="285">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12596</v>
      </c>
      <c r="J55" s="216">
        <f>E55*F55*H55</f>
        <v>21750</v>
      </c>
      <c r="K55" s="219">
        <f>J55*'Additional Info &amp; Definitions'!$D$20</f>
        <v>3262.5</v>
      </c>
      <c r="L55" s="258">
        <v>45000</v>
      </c>
      <c r="M55" s="285">
        <f t="shared" ref="M55:M58" si="8">L55/1600</f>
        <v>28.125</v>
      </c>
      <c r="N55" s="224">
        <v>20</v>
      </c>
      <c r="O55" s="286" t="s">
        <v>46</v>
      </c>
      <c r="P55" s="287">
        <f t="shared" ref="P55:P58" si="9">IF(O55="Full Fiscal Year", 52, IF(O55="Fall Only Fiscal", 26, IF(O55="Spring Only Fiscal", 26, IF(O55="Full Academic Year", 40, IF(O55="Fall Only Semester", 20, IF(O55="Spring Only Semester", 20,"0"))))))</f>
        <v>40</v>
      </c>
      <c r="Q55" s="285">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12846</v>
      </c>
      <c r="R55" s="216">
        <f>M55*N55*P55</f>
        <v>22500</v>
      </c>
      <c r="S55" s="219">
        <f>R55*'Additional Info &amp; Definitions'!$E$20</f>
        <v>4005</v>
      </c>
      <c r="T55" s="258"/>
      <c r="U55" s="285">
        <f t="shared" ref="U55:U58" si="10">T55/1600</f>
        <v>0</v>
      </c>
      <c r="V55" s="288"/>
      <c r="W55" s="286"/>
      <c r="X55" s="287" t="str">
        <f t="shared" ref="X55:X58" si="11">IF(W55="Full Fiscal Year", 52, IF(W55="Fall Only Fiscal", 26, IF(W55="Spring Only Fiscal", 26, IF(W55="Full Academic Year", 40, IF(W55="Fall Only Semester", 20, IF(W55="Spring Only Semester", 20,"0"))))))</f>
        <v>0</v>
      </c>
      <c r="Y55" s="285"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216">
        <f>U55*V55*X55</f>
        <v>0</v>
      </c>
      <c r="AA55" s="219">
        <f>Z55*'Additional Info &amp; Definitions'!$F$20</f>
        <v>0</v>
      </c>
      <c r="AB55" s="221"/>
      <c r="AC55" s="202"/>
      <c r="AD55" s="83">
        <v>10</v>
      </c>
      <c r="AE55" s="83" t="s">
        <v>47</v>
      </c>
    </row>
    <row r="56" spans="2:31">
      <c r="B56" s="222" t="s">
        <v>48</v>
      </c>
      <c r="C56" s="289"/>
      <c r="D56" s="258"/>
      <c r="E56" s="285">
        <f t="shared" si="6"/>
        <v>0</v>
      </c>
      <c r="F56" s="224"/>
      <c r="G56" s="286"/>
      <c r="H56" s="287" t="str">
        <f t="shared" ref="H56:H58" si="12">IF(G56="Full Fiscal Year", 52, IF(G56="Fall Only Fiscal", 26, IF(G56="Spring Only Fiscal", 26, IF(G56="Full Academic Year", 40, IF(G56="Fall Only Semester", 20, IF(G56="Spring Only Semester", 20,"0"))))))</f>
        <v>0</v>
      </c>
      <c r="I56" s="285"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216">
        <f t="shared" ref="J56:J58" si="13">E56*F56*H56</f>
        <v>0</v>
      </c>
      <c r="K56" s="219">
        <f>J56*'Additional Info &amp; Definitions'!$D$20</f>
        <v>0</v>
      </c>
      <c r="L56" s="258"/>
      <c r="M56" s="285">
        <f t="shared" si="8"/>
        <v>0</v>
      </c>
      <c r="N56" s="224"/>
      <c r="O56" s="286"/>
      <c r="P56" s="287" t="str">
        <f t="shared" si="9"/>
        <v>0</v>
      </c>
      <c r="Q56" s="285"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216">
        <f t="shared" ref="R56:R58" si="14">M56*N56*P56</f>
        <v>0</v>
      </c>
      <c r="S56" s="219">
        <f>R56*'Additional Info &amp; Definitions'!$E$20</f>
        <v>0</v>
      </c>
      <c r="T56" s="258"/>
      <c r="U56" s="285">
        <f t="shared" si="10"/>
        <v>0</v>
      </c>
      <c r="V56" s="288"/>
      <c r="W56" s="286"/>
      <c r="X56" s="287" t="str">
        <f t="shared" si="11"/>
        <v>0</v>
      </c>
      <c r="Y56" s="285"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216">
        <f t="shared" ref="Z56:Z58" si="15">U56*V56*X56</f>
        <v>0</v>
      </c>
      <c r="AA56" s="219">
        <f>Z56*'Additional Info &amp; Definitions'!$F$20</f>
        <v>0</v>
      </c>
      <c r="AB56" s="221"/>
      <c r="AC56" s="202"/>
      <c r="AD56" s="83">
        <v>13.2</v>
      </c>
      <c r="AE56" s="83" t="s">
        <v>49</v>
      </c>
    </row>
    <row r="57" spans="2:31">
      <c r="B57" s="222" t="s">
        <v>50</v>
      </c>
      <c r="C57" s="289"/>
      <c r="D57" s="258"/>
      <c r="E57" s="285">
        <f t="shared" si="6"/>
        <v>0</v>
      </c>
      <c r="F57" s="224"/>
      <c r="G57" s="286"/>
      <c r="H57" s="287" t="str">
        <f t="shared" si="12"/>
        <v>0</v>
      </c>
      <c r="I57" s="285"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216">
        <f t="shared" si="13"/>
        <v>0</v>
      </c>
      <c r="K57" s="219">
        <f>J57*'Additional Info &amp; Definitions'!$D$20</f>
        <v>0</v>
      </c>
      <c r="L57" s="258"/>
      <c r="M57" s="285">
        <f t="shared" si="8"/>
        <v>0</v>
      </c>
      <c r="N57" s="224"/>
      <c r="O57" s="286"/>
      <c r="P57" s="287" t="str">
        <f t="shared" si="9"/>
        <v>0</v>
      </c>
      <c r="Q57" s="285"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216">
        <f t="shared" si="14"/>
        <v>0</v>
      </c>
      <c r="S57" s="219">
        <f>R57*'Additional Info &amp; Definitions'!$E$20</f>
        <v>0</v>
      </c>
      <c r="T57" s="258"/>
      <c r="U57" s="285">
        <f t="shared" si="10"/>
        <v>0</v>
      </c>
      <c r="V57" s="288"/>
      <c r="W57" s="286"/>
      <c r="X57" s="287" t="str">
        <f t="shared" si="11"/>
        <v>0</v>
      </c>
      <c r="Y57" s="285"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216">
        <f t="shared" si="15"/>
        <v>0</v>
      </c>
      <c r="AA57" s="219">
        <f>Z57*'Additional Info &amp; Definitions'!$F$20</f>
        <v>0</v>
      </c>
      <c r="AB57" s="221"/>
      <c r="AC57" s="202"/>
      <c r="AD57" s="83">
        <v>20</v>
      </c>
      <c r="AE57" s="83" t="s">
        <v>51</v>
      </c>
    </row>
    <row r="58" spans="2:31" ht="15" thickBot="1">
      <c r="B58" s="226" t="s">
        <v>52</v>
      </c>
      <c r="C58" s="290"/>
      <c r="D58" s="291"/>
      <c r="E58" s="292">
        <f t="shared" si="6"/>
        <v>0</v>
      </c>
      <c r="F58" s="230"/>
      <c r="G58" s="293"/>
      <c r="H58" s="294" t="str">
        <f t="shared" si="12"/>
        <v>0</v>
      </c>
      <c r="I58" s="292"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31">
        <f t="shared" si="13"/>
        <v>0</v>
      </c>
      <c r="K58" s="295">
        <f>J58*'Additional Info &amp; Definitions'!$D$20</f>
        <v>0</v>
      </c>
      <c r="L58" s="258"/>
      <c r="M58" s="292">
        <f t="shared" si="8"/>
        <v>0</v>
      </c>
      <c r="N58" s="230"/>
      <c r="O58" s="293"/>
      <c r="P58" s="294" t="str">
        <f t="shared" si="9"/>
        <v>0</v>
      </c>
      <c r="Q58" s="292"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31">
        <f t="shared" si="14"/>
        <v>0</v>
      </c>
      <c r="S58" s="295">
        <f>R58*'Additional Info &amp; Definitions'!$E$20</f>
        <v>0</v>
      </c>
      <c r="T58" s="258"/>
      <c r="U58" s="292">
        <f t="shared" si="10"/>
        <v>0</v>
      </c>
      <c r="V58" s="296"/>
      <c r="W58" s="293"/>
      <c r="X58" s="294" t="str">
        <f t="shared" si="11"/>
        <v>0</v>
      </c>
      <c r="Y58" s="292"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31">
        <f t="shared" si="15"/>
        <v>0</v>
      </c>
      <c r="AA58" s="295">
        <f>Z58*'Additional Info &amp; Definitions'!$F$20</f>
        <v>0</v>
      </c>
      <c r="AB58" s="235"/>
      <c r="AC58" s="202"/>
      <c r="AD58" s="83">
        <v>26.4</v>
      </c>
      <c r="AE58" s="83" t="s">
        <v>46</v>
      </c>
    </row>
    <row r="59" spans="2:31" ht="15" thickBot="1">
      <c r="B59" s="203"/>
      <c r="C59" s="204"/>
      <c r="D59" s="236"/>
      <c r="E59" s="236"/>
      <c r="F59" s="236"/>
      <c r="G59" s="236"/>
      <c r="H59" s="236"/>
      <c r="I59" s="237"/>
      <c r="J59" s="236"/>
      <c r="K59" s="297"/>
      <c r="L59" s="204"/>
      <c r="M59" s="204"/>
      <c r="N59" s="204"/>
      <c r="O59" s="205"/>
      <c r="P59" s="204"/>
      <c r="Q59" s="204"/>
      <c r="R59" s="204"/>
      <c r="S59" s="298"/>
      <c r="T59" s="298"/>
      <c r="U59" s="298"/>
      <c r="V59" s="299"/>
      <c r="W59" s="204"/>
      <c r="X59" s="204"/>
      <c r="Y59" s="204"/>
      <c r="Z59" s="204"/>
      <c r="AA59" s="204"/>
      <c r="AB59" s="210"/>
      <c r="AC59" s="202"/>
      <c r="AD59" s="83"/>
      <c r="AE59" s="83" t="s">
        <v>53</v>
      </c>
    </row>
    <row r="60" spans="2:31" ht="15" thickBot="1">
      <c r="B60" s="335" t="s">
        <v>54</v>
      </c>
      <c r="C60" s="336"/>
      <c r="D60" s="2"/>
      <c r="E60" s="2"/>
      <c r="F60" s="2"/>
      <c r="G60" s="192"/>
      <c r="H60" s="4" t="str">
        <f>_xlfn.CONCAT('Additional Info &amp; Definitions'!D16," ","Total")</f>
        <v>Fiscal Year 2024 Total</v>
      </c>
      <c r="I60" s="101">
        <f>SUM(I55:I58)</f>
        <v>12596</v>
      </c>
      <c r="J60" s="5">
        <f>SUM(J55:J58)</f>
        <v>21750</v>
      </c>
      <c r="K60" s="107">
        <f>SUM(K55:K58)</f>
        <v>3262.5</v>
      </c>
      <c r="L60" s="2"/>
      <c r="M60" s="2"/>
      <c r="N60" s="2"/>
      <c r="O60" s="193"/>
      <c r="P60" s="4" t="str">
        <f>_xlfn.CONCAT('Additional Info &amp; Definitions'!E16," ","Total")</f>
        <v>Fiscal Year 2025 Total</v>
      </c>
      <c r="Q60" s="5">
        <f>SUM(Q55:Q58)</f>
        <v>12846</v>
      </c>
      <c r="R60" s="5">
        <f>SUM(R55:R58)</f>
        <v>22500</v>
      </c>
      <c r="S60" s="6">
        <f>SUM(S55:S58)</f>
        <v>4005</v>
      </c>
      <c r="T60" s="104"/>
      <c r="U60" s="104"/>
      <c r="V60" s="174"/>
      <c r="W60" s="192"/>
      <c r="X60" s="4" t="str">
        <f>_xlfn.CONCAT('Additional Info &amp; Definitions'!F16," ","Total")</f>
        <v>Fiscal Year 2026 Total</v>
      </c>
      <c r="Y60" s="5">
        <f>SUM(Y55:Y58)</f>
        <v>0</v>
      </c>
      <c r="Z60" s="5">
        <f>SUM(Z55:Z58)</f>
        <v>0</v>
      </c>
      <c r="AA60" s="6">
        <f>SUM(AA55:AA58)</f>
        <v>0</v>
      </c>
      <c r="AB60" s="241"/>
      <c r="AC60" s="202"/>
      <c r="AD60" s="83"/>
      <c r="AE60" s="83" t="s">
        <v>55</v>
      </c>
    </row>
    <row r="61" spans="2:31" ht="15" thickBot="1">
      <c r="B61" s="243"/>
      <c r="C61" s="244"/>
      <c r="D61" s="244"/>
      <c r="E61" s="244"/>
      <c r="F61" s="244"/>
      <c r="G61" s="244"/>
      <c r="H61" s="244"/>
      <c r="I61" s="245"/>
      <c r="J61" s="244"/>
      <c r="K61" s="246"/>
      <c r="L61" s="244"/>
      <c r="M61" s="244"/>
      <c r="N61" s="244"/>
      <c r="O61" s="245"/>
      <c r="P61" s="244"/>
      <c r="Q61" s="244"/>
      <c r="R61" s="244"/>
      <c r="S61" s="300"/>
      <c r="T61" s="300"/>
      <c r="U61" s="300"/>
      <c r="V61" s="301"/>
      <c r="W61" s="244"/>
      <c r="X61" s="244"/>
      <c r="Y61" s="244"/>
      <c r="Z61" s="244"/>
      <c r="AA61" s="244"/>
      <c r="AB61" s="250"/>
      <c r="AC61" s="186"/>
      <c r="AD61" s="83"/>
      <c r="AE61" s="83"/>
    </row>
    <row r="62" spans="2:31">
      <c r="B62" s="302"/>
      <c r="C62" s="302"/>
      <c r="D62" s="302"/>
      <c r="E62" s="302"/>
      <c r="F62" s="302"/>
      <c r="G62" s="302"/>
      <c r="H62" s="302"/>
      <c r="I62" s="303"/>
      <c r="J62" s="302"/>
      <c r="K62" s="304"/>
      <c r="L62" s="302"/>
      <c r="M62" s="302"/>
      <c r="N62" s="302"/>
      <c r="O62" s="303"/>
      <c r="P62" s="302"/>
      <c r="Q62" s="305"/>
      <c r="R62" s="202"/>
      <c r="S62" s="306"/>
      <c r="T62" s="306"/>
      <c r="U62" s="306"/>
      <c r="V62" s="242"/>
      <c r="W62" s="202"/>
      <c r="X62" s="202"/>
      <c r="Y62" s="202"/>
      <c r="Z62" s="202"/>
      <c r="AA62" s="202"/>
      <c r="AB62" s="242"/>
      <c r="AC62" s="186"/>
      <c r="AD62" s="186"/>
      <c r="AE62" s="186"/>
    </row>
    <row r="63" spans="2:31">
      <c r="B63" s="186"/>
      <c r="C63" s="186"/>
      <c r="D63" s="186"/>
      <c r="E63" s="186"/>
      <c r="F63" s="186"/>
      <c r="G63" s="186"/>
      <c r="H63" s="186"/>
      <c r="I63" s="187"/>
      <c r="J63" s="186"/>
      <c r="K63" s="188"/>
      <c r="L63" s="186"/>
      <c r="M63" s="186"/>
      <c r="N63" s="186"/>
      <c r="O63" s="187"/>
      <c r="P63" s="186"/>
      <c r="Q63" s="186"/>
      <c r="R63" s="186"/>
      <c r="S63" s="189"/>
      <c r="T63" s="189"/>
      <c r="U63" s="189"/>
      <c r="V63" s="190"/>
      <c r="W63" s="186"/>
      <c r="X63" s="186"/>
      <c r="Y63" s="186"/>
      <c r="Z63" s="186"/>
      <c r="AA63" s="190"/>
      <c r="AB63" s="186"/>
      <c r="AC63" s="186"/>
      <c r="AD63" s="186"/>
      <c r="AE63" s="186"/>
    </row>
    <row r="64" spans="2:31">
      <c r="B64" s="186"/>
      <c r="C64" s="186"/>
      <c r="D64" s="186"/>
      <c r="E64" s="186"/>
      <c r="F64" s="186"/>
      <c r="G64" s="186"/>
      <c r="H64" s="186"/>
      <c r="I64" s="135"/>
      <c r="J64" s="135"/>
      <c r="K64" s="84"/>
      <c r="L64" s="186"/>
      <c r="M64" s="186"/>
      <c r="N64" s="186"/>
      <c r="O64" s="187"/>
      <c r="P64" s="186"/>
      <c r="Q64" s="186"/>
      <c r="R64" s="186"/>
      <c r="S64" s="189"/>
      <c r="T64" s="189"/>
      <c r="U64" s="189"/>
      <c r="V64" s="190"/>
      <c r="W64" s="186"/>
      <c r="X64" s="186"/>
      <c r="Y64" s="186"/>
      <c r="Z64" s="186"/>
      <c r="AA64" s="186"/>
      <c r="AB64" s="190"/>
      <c r="AC64" s="186"/>
      <c r="AD64" s="186"/>
      <c r="AE64" s="186"/>
    </row>
    <row r="65" spans="4:11">
      <c r="D65" s="186"/>
      <c r="E65" s="186"/>
      <c r="F65" s="186"/>
      <c r="G65" s="186"/>
      <c r="H65" s="186"/>
      <c r="I65" s="84"/>
      <c r="J65" s="84"/>
      <c r="K65" s="84"/>
    </row>
    <row r="66" spans="4:11">
      <c r="D66" s="186"/>
      <c r="E66" s="186"/>
      <c r="F66" s="186"/>
      <c r="G66" s="186"/>
      <c r="H66" s="186"/>
      <c r="I66" s="84"/>
      <c r="J66" s="84"/>
      <c r="K66" s="84"/>
    </row>
    <row r="67" spans="4:11">
      <c r="D67" s="186"/>
      <c r="E67" s="186"/>
      <c r="F67" s="186"/>
      <c r="G67" s="186"/>
      <c r="H67" s="186"/>
      <c r="I67" s="84"/>
      <c r="J67" s="84"/>
      <c r="K67" s="84"/>
    </row>
    <row r="68" spans="4:11">
      <c r="D68" s="186"/>
      <c r="E68" s="186"/>
      <c r="F68" s="186"/>
      <c r="G68" s="186"/>
      <c r="H68" s="186"/>
      <c r="I68" s="84"/>
      <c r="J68" s="84"/>
      <c r="K68" s="84"/>
    </row>
    <row r="69" spans="4:11">
      <c r="D69" s="186"/>
      <c r="E69" s="186"/>
      <c r="F69" s="186"/>
      <c r="G69" s="186"/>
      <c r="H69" s="186"/>
      <c r="I69" s="84"/>
      <c r="J69" s="84"/>
      <c r="K69" s="84"/>
    </row>
    <row r="70" spans="4:11">
      <c r="D70" s="186"/>
      <c r="E70" s="186"/>
      <c r="F70" s="186"/>
      <c r="G70" s="186"/>
      <c r="H70" s="186"/>
      <c r="I70" s="84"/>
      <c r="J70" s="84"/>
      <c r="K70" s="84"/>
    </row>
    <row r="72" spans="4:11">
      <c r="D72" s="186"/>
      <c r="E72" s="186"/>
      <c r="F72" s="186"/>
      <c r="G72" s="186"/>
      <c r="H72" s="186"/>
      <c r="I72" s="187"/>
      <c r="J72" s="186"/>
      <c r="K72" s="188"/>
    </row>
  </sheetData>
  <sheetProtection algorithmName="SHA-512" hashValue="GyXWt28YC5wiqoYG8kAOdl/HFJ4WNUouVTAnQcF7UWJA1311Qomh0PdmiEzvJwjMsgaCJAR5NDA9hpmzSpsgvw==" saltValue="++FuY/9JLYC2IycNB+O6Iw==" spinCount="100000" sheet="1" objects="1" scenarios="1"/>
  <protectedRanges>
    <protectedRange sqref="C55:D58 F55:G58 N55:O58 V55:W58 AB55:AB58 L55:L58 T55:T58" name="Graduate Assistants"/>
    <protectedRange sqref="V37:V46 C37:G46 J37:L46 P37:R46" name="Student Employees"/>
    <protectedRange sqref="C25:G28 V25:V28 J25:L28 P25:R28" name="Ancillary Employees"/>
    <protectedRange sqref="C13:G16 J13:M16 P13:R16 V13:V16" name="Full Benefit Employees"/>
  </protectedRanges>
  <mergeCells count="45">
    <mergeCell ref="J35:O35"/>
    <mergeCell ref="P35:T35"/>
    <mergeCell ref="D22:T22"/>
    <mergeCell ref="B33:V33"/>
    <mergeCell ref="B34:B35"/>
    <mergeCell ref="C34:C35"/>
    <mergeCell ref="D34:T34"/>
    <mergeCell ref="V34:V35"/>
    <mergeCell ref="D35:I35"/>
    <mergeCell ref="B30:C30"/>
    <mergeCell ref="B21:V21"/>
    <mergeCell ref="B22:B23"/>
    <mergeCell ref="C22:C23"/>
    <mergeCell ref="B24:C24"/>
    <mergeCell ref="V22:V23"/>
    <mergeCell ref="D23:I23"/>
    <mergeCell ref="J23:O23"/>
    <mergeCell ref="P23:T23"/>
    <mergeCell ref="B54:C54"/>
    <mergeCell ref="B60:C60"/>
    <mergeCell ref="B36:C36"/>
    <mergeCell ref="B48:C48"/>
    <mergeCell ref="B52:B53"/>
    <mergeCell ref="C52:C53"/>
    <mergeCell ref="B51:AB51"/>
    <mergeCell ref="AB52:AB53"/>
    <mergeCell ref="L53:S53"/>
    <mergeCell ref="T53:AA53"/>
    <mergeCell ref="D53:K53"/>
    <mergeCell ref="D52:AA52"/>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s>
  <phoneticPr fontId="7" type="noConversion"/>
  <dataValidations xWindow="502" yWindow="741" count="15">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D13:E16 J13:J16 P13:P16" xr:uid="{3E231E9B-03AA-4864-8D6D-680015111645}"/>
    <dataValidation type="list" allowBlank="1" showInputMessage="1" showErrorMessage="1" errorTitle="Invalid Entry!" error="Please select an appointment period from the list. " promptTitle="Appointment Period" prompt="Please select an appointment period from the list. " sqref="G55:G58 W55:W58 O55:O58" xr:uid="{D6642A36-12A2-4100-8A8E-9D529E69FC2A}">
      <formula1>$AE$55:$AE$60</formula1>
    </dataValidation>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greater than $14.25 per hour. " promptTitle="Minimum Rate Requirement" prompt="Minimum wage for staff members is $14.25 per hour from January 1, 2023 to December 31, 2023. Minimum wage is expected to rise to $14.75 per hour on January 1, 2024 and $15.50 per hour on January 1, 2025." sqref="D25:E28 E37:E46" xr:uid="{758B6C3D-E13F-43C0-A3B5-258B4C7D41FF}">
      <formula1>D25&gt;14.24</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an annualized rate and be greater than $43,500. " promptTitle="Minimum Rate Requirement" prompt="The Provost has mandated that all graduate assistantships meet a minimum annuallized rate of $43,500 for FY 2024. Please input the annualized stipend rate, not an hourly rate. " sqref="D55:D58" xr:uid="{9D24B8F0-F7E3-4BB3-85EA-A9D67585C11E}">
      <formula1>D55&gt;43499</formula1>
    </dataValidation>
    <dataValidation type="custom" allowBlank="1" showInputMessage="1" showErrorMessage="1" errorTitle="Invalid Entry!" error="Hourly rate must be greater than $13.85 per hour. " promptTitle="Minimum Rate Requirement" prompt="Minimum wage for student employees is $13.85 per hour from January 1, 2023 to December 31, 2023. Minimum wage is expected to rise to $14.25 per hour on January 1, 2024 and $15.00 per hour on January 1, 2025." sqref="D38:D46 D37" xr:uid="{B8E6DCE7-A9C3-4A72-9942-08F9C98CAD39}">
      <formula1>D37&gt;13.84</formula1>
    </dataValidation>
    <dataValidation type="custom" allowBlank="1" showInputMessage="1" showErrorMessage="1" errorTitle="Invalid Entry!" error="Stipend rate must an annualized rate and be greater than $45,000. " promptTitle="Minimum Rate Requirement" prompt="Stipends for graduate assistantships in FY 2025 have not been determined. For planning purposes, please use a minimum annuallized rate of $45,000 for FY 2025. Please input the annualized stipend rate, not an hourly rate. " sqref="L55:L58" xr:uid="{9B6E4149-F3A5-4C51-A6A5-75099701D52E}">
      <formula1>L55&gt;44999</formula1>
    </dataValidation>
    <dataValidation type="custom" allowBlank="1" showInputMessage="1" showErrorMessage="1" errorTitle="Invalid Entry!" error="Stipend rate must an annualized rate and be greater than $47,500. " promptTitle="Minimum Rate Requirement" prompt="Stipends for graduate assistantships in FY 2026 have not been determined. For planning purposes, please use a minimum annuallized rate of $47,500 for FY 2026. Please input the annualized stipend rate, not an hourly rate. " sqref="T55:T58" xr:uid="{9D6E4899-FA06-479F-9B89-9EE57945C721}">
      <formula1>T55&gt;47499</formula1>
    </dataValidation>
    <dataValidation type="custom" allowBlank="1" showInputMessage="1" showErrorMessage="1" errorTitle="Invalid Entry!" error="Hourly rate must be greater than $14.75 per hour. " promptTitle="Minimum Rate Requirement" prompt="Minimum wage for staff members is expected to rise to $14.75 per hour on January 1, 2024 and $15.50 per hour on January 1, 2025." sqref="J25:J28" xr:uid="{7871332F-AC26-49D7-AD0F-E2085A4A292A}">
      <formula1>J25&gt;14.74</formula1>
    </dataValidation>
    <dataValidation type="custom" allowBlank="1" showInputMessage="1" showErrorMessage="1" errorTitle="Invalid Entry!" error="Hourly rate must be greater than $15.50 per hour. " promptTitle="Minimum Rate Requirement" prompt="Minimum wage for staff members is expected to rise to $15.50 per hour on January 1, 2025." sqref="P25:P28" xr:uid="{9736BC4A-30E0-4D64-B9AE-4F66DBA06DE5}">
      <formula1>P25&gt;15.49</formula1>
    </dataValidation>
    <dataValidation type="custom" allowBlank="1" showInputMessage="1" showErrorMessage="1" errorTitle="Invalid Entry!" error="Hourly rate must be greater than $14.25 per hour. " promptTitle="Minimum Rate Requirement" prompt="Minimum wage for student employees is expected to rise to $14.25 per hour on January 1, 2024 and $15.00 per hour on January 1, 2025." sqref="J37:J46" xr:uid="{BEFD8EFE-8316-40B1-A460-30B719286FA9}">
      <formula1>J37&gt;14.24</formula1>
    </dataValidation>
    <dataValidation type="custom" allowBlank="1" showInputMessage="1" showErrorMessage="1" errorTitle="Invalid Entry!" error="Hourly rate must be greater than $15.00 per hour. " promptTitle="Minimum Rate Requirement" prompt="Minimum wage for student employees is expected to rise to $15.00 per hour on January 1, 2025." sqref="P37:P46" xr:uid="{F3408683-7957-47AD-A5BB-1F5E653DAF13}">
      <formula1>P37&gt;14.99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1"/>
  <sheetViews>
    <sheetView topLeftCell="B73" zoomScaleNormal="100" workbookViewId="0">
      <selection activeCell="E83" sqref="E83"/>
    </sheetView>
  </sheetViews>
  <sheetFormatPr defaultColWidth="12.625" defaultRowHeight="15" customHeight="1"/>
  <cols>
    <col min="1" max="1" width="3.125" style="9" customWidth="1"/>
    <col min="2" max="2" width="30.25" style="9" customWidth="1"/>
    <col min="3" max="3" width="45.75" style="9" bestFit="1" customWidth="1"/>
    <col min="4" max="6" width="13.375" style="9" customWidth="1"/>
    <col min="7" max="7" width="53.875" style="146" customWidth="1"/>
    <col min="8" max="8" width="11.875" style="9" bestFit="1" customWidth="1"/>
    <col min="9" max="9" width="53.625" style="9" customWidth="1"/>
    <col min="10" max="25" width="7.625" style="9" customWidth="1"/>
    <col min="26" max="16384" width="12.625" style="9"/>
  </cols>
  <sheetData>
    <row r="1" spans="1:7" ht="15" customHeight="1" thickBot="1"/>
    <row r="2" spans="1:7" ht="26.45" thickBot="1">
      <c r="B2" s="313" t="str">
        <f>_xlfn.CONCAT("Campus Sustainability Fund - Annual Grant Funding Request - Operating Budget for", " ",'Project Information Summary'!C12)</f>
        <v>Campus Sustainability Fund - Annual Grant Funding Request - Operating Budget for CORE</v>
      </c>
      <c r="C2" s="314"/>
      <c r="D2" s="314"/>
      <c r="E2" s="314"/>
      <c r="F2" s="314"/>
      <c r="G2" s="315"/>
    </row>
    <row r="3" spans="1:7" ht="15" customHeight="1" thickBot="1">
      <c r="B3" s="78"/>
      <c r="C3" s="79"/>
      <c r="D3" s="79"/>
      <c r="E3" s="79"/>
      <c r="F3" s="79"/>
      <c r="G3" s="157"/>
    </row>
    <row r="4" spans="1:7" ht="45" customHeight="1">
      <c r="B4" s="340" t="s">
        <v>56</v>
      </c>
      <c r="C4" s="341"/>
      <c r="D4" s="341"/>
      <c r="E4" s="341"/>
      <c r="F4" s="341"/>
      <c r="G4" s="342"/>
    </row>
    <row r="5" spans="1:7" ht="60" customHeight="1">
      <c r="B5" s="343" t="s">
        <v>57</v>
      </c>
      <c r="C5" s="344"/>
      <c r="D5" s="344"/>
      <c r="E5" s="344"/>
      <c r="F5" s="344"/>
      <c r="G5" s="345"/>
    </row>
    <row r="6" spans="1:7" ht="60" customHeight="1">
      <c r="B6" s="343" t="s">
        <v>58</v>
      </c>
      <c r="C6" s="344"/>
      <c r="D6" s="344"/>
      <c r="E6" s="344"/>
      <c r="F6" s="344"/>
      <c r="G6" s="345"/>
    </row>
    <row r="7" spans="1:7" ht="30" customHeight="1">
      <c r="B7" s="386" t="s">
        <v>59</v>
      </c>
      <c r="C7" s="387"/>
      <c r="D7" s="387"/>
      <c r="E7" s="387"/>
      <c r="F7" s="387"/>
      <c r="G7" s="388"/>
    </row>
    <row r="8" spans="1:7" ht="45" customHeight="1" thickBot="1">
      <c r="B8" s="389" t="s">
        <v>60</v>
      </c>
      <c r="C8" s="390"/>
      <c r="D8" s="390"/>
      <c r="E8" s="390"/>
      <c r="F8" s="390"/>
      <c r="G8" s="391"/>
    </row>
    <row r="9" spans="1:7" ht="14.25" customHeight="1" thickBot="1">
      <c r="B9" s="16"/>
      <c r="C9" s="17"/>
      <c r="D9" s="17"/>
      <c r="E9" s="17"/>
      <c r="F9" s="17"/>
      <c r="G9" s="158"/>
    </row>
    <row r="10" spans="1:7" ht="18.600000000000001" thickBot="1">
      <c r="B10" s="376" t="s">
        <v>61</v>
      </c>
      <c r="C10" s="377"/>
      <c r="D10" s="377"/>
      <c r="E10" s="377"/>
      <c r="F10" s="377"/>
      <c r="G10" s="378"/>
    </row>
    <row r="11" spans="1:7" ht="14.25" customHeight="1">
      <c r="B11" s="18" t="s">
        <v>62</v>
      </c>
      <c r="C11" s="19" t="s">
        <v>63</v>
      </c>
      <c r="D11" s="379" t="s">
        <v>10</v>
      </c>
      <c r="E11" s="380"/>
      <c r="F11" s="381"/>
      <c r="G11" s="159" t="s">
        <v>64</v>
      </c>
    </row>
    <row r="12" spans="1:7" ht="14.25" customHeight="1">
      <c r="A12" s="20"/>
      <c r="B12" s="372"/>
      <c r="C12" s="373"/>
      <c r="D12" s="30" t="str">
        <f>'Additional Info &amp; Definitions'!$D$16</f>
        <v>Fiscal Year 2024</v>
      </c>
      <c r="E12" s="14" t="str">
        <f>'Additional Info &amp; Definitions'!$E$16</f>
        <v>Fiscal Year 2025</v>
      </c>
      <c r="F12" s="31" t="str">
        <f>'Additional Info &amp; Definitions'!$F$16</f>
        <v>Fiscal Year 2026</v>
      </c>
      <c r="G12" s="160"/>
    </row>
    <row r="13" spans="1:7" ht="14.25" customHeight="1">
      <c r="B13" s="21" t="s">
        <v>65</v>
      </c>
      <c r="C13" s="22" t="s">
        <v>66</v>
      </c>
      <c r="D13" s="64">
        <f>'Annual Grant Personnel Summary'!H18</f>
        <v>0</v>
      </c>
      <c r="E13" s="65">
        <f>'Annual Grant Personnel Summary'!N18</f>
        <v>0</v>
      </c>
      <c r="F13" s="66">
        <f>'Annual Grant Personnel Summary'!S18</f>
        <v>0</v>
      </c>
      <c r="G13" s="161"/>
    </row>
    <row r="14" spans="1:7" ht="14.25" customHeight="1">
      <c r="B14" s="21" t="s">
        <v>65</v>
      </c>
      <c r="C14" s="22" t="s">
        <v>67</v>
      </c>
      <c r="D14" s="64">
        <f>'Annual Grant Personnel Summary'!H30</f>
        <v>0</v>
      </c>
      <c r="E14" s="65">
        <f>'Annual Grant Personnel Summary'!N30</f>
        <v>0</v>
      </c>
      <c r="F14" s="66">
        <f>'Annual Grant Personnel Summary'!S30</f>
        <v>0</v>
      </c>
      <c r="G14" s="161"/>
    </row>
    <row r="15" spans="1:7" ht="14.25" customHeight="1">
      <c r="B15" s="21" t="s">
        <v>65</v>
      </c>
      <c r="C15" s="22" t="s">
        <v>68</v>
      </c>
      <c r="D15" s="64">
        <f>'Annual Grant Personnel Summary'!H48</f>
        <v>5100</v>
      </c>
      <c r="E15" s="65">
        <f>'Annual Grant Personnel Summary'!N48</f>
        <v>5100</v>
      </c>
      <c r="F15" s="66">
        <f>'Annual Grant Personnel Summary'!S48</f>
        <v>0</v>
      </c>
      <c r="G15" s="161"/>
    </row>
    <row r="16" spans="1:7" ht="14.25" customHeight="1" thickBot="1">
      <c r="B16" s="23" t="s">
        <v>65</v>
      </c>
      <c r="C16" s="24" t="s">
        <v>69</v>
      </c>
      <c r="D16" s="67">
        <f>'Annual Grant Personnel Summary'!J60</f>
        <v>21750</v>
      </c>
      <c r="E16" s="68">
        <f>'Annual Grant Personnel Summary'!R60</f>
        <v>22500</v>
      </c>
      <c r="F16" s="69">
        <f>'Annual Grant Personnel Summary'!Z60</f>
        <v>0</v>
      </c>
      <c r="G16" s="161"/>
    </row>
    <row r="17" spans="1:8" ht="18.600000000000001" thickBot="1">
      <c r="B17" s="382" t="s">
        <v>70</v>
      </c>
      <c r="C17" s="383"/>
      <c r="D17" s="25">
        <f>SUM(D13:D16)</f>
        <v>26850</v>
      </c>
      <c r="E17" s="26">
        <f>SUM(E13:E16)</f>
        <v>27600</v>
      </c>
      <c r="F17" s="27">
        <f>SUM(F13:F16)</f>
        <v>0</v>
      </c>
      <c r="G17" s="162"/>
    </row>
    <row r="18" spans="1:8" ht="14.25" customHeight="1" thickBot="1">
      <c r="A18" s="20"/>
      <c r="B18" s="28"/>
      <c r="C18" s="29"/>
      <c r="D18" s="29"/>
      <c r="E18" s="29"/>
      <c r="F18" s="29"/>
      <c r="G18" s="163"/>
      <c r="H18" s="20"/>
    </row>
    <row r="19" spans="1:8" ht="14.25" customHeight="1">
      <c r="B19" s="18" t="s">
        <v>62</v>
      </c>
      <c r="C19" s="19" t="s">
        <v>63</v>
      </c>
      <c r="D19" s="379" t="s">
        <v>10</v>
      </c>
      <c r="E19" s="380"/>
      <c r="F19" s="381"/>
      <c r="G19" s="159" t="s">
        <v>64</v>
      </c>
    </row>
    <row r="20" spans="1:8" ht="14.25" customHeight="1">
      <c r="A20" s="20"/>
      <c r="B20" s="372"/>
      <c r="C20" s="373"/>
      <c r="D20" s="30" t="str">
        <f>'Additional Info &amp; Definitions'!$D$16</f>
        <v>Fiscal Year 2024</v>
      </c>
      <c r="E20" s="14" t="str">
        <f>'Additional Info &amp; Definitions'!$E$16</f>
        <v>Fiscal Year 2025</v>
      </c>
      <c r="F20" s="31" t="str">
        <f>'Additional Info &amp; Definitions'!$F$16</f>
        <v>Fiscal Year 2026</v>
      </c>
      <c r="G20" s="160"/>
    </row>
    <row r="21" spans="1:8" ht="14.25" customHeight="1">
      <c r="B21" s="21" t="s">
        <v>71</v>
      </c>
      <c r="C21" s="22" t="s">
        <v>72</v>
      </c>
      <c r="D21" s="62">
        <f>'Annual Grant Personnel Summary'!I18</f>
        <v>0</v>
      </c>
      <c r="E21" s="15">
        <f>'Annual Grant Personnel Summary'!O18</f>
        <v>0</v>
      </c>
      <c r="F21" s="63">
        <f>'Annual Grant Personnel Summary'!T18</f>
        <v>0</v>
      </c>
      <c r="G21" s="161"/>
    </row>
    <row r="22" spans="1:8" ht="14.25" customHeight="1">
      <c r="B22" s="21" t="s">
        <v>71</v>
      </c>
      <c r="C22" s="22" t="s">
        <v>73</v>
      </c>
      <c r="D22" s="62">
        <f>'Annual Grant Personnel Summary'!I30</f>
        <v>0</v>
      </c>
      <c r="E22" s="15">
        <f>'Annual Grant Personnel Summary'!O30</f>
        <v>0</v>
      </c>
      <c r="F22" s="63">
        <f>'Annual Grant Personnel Summary'!T30</f>
        <v>0</v>
      </c>
      <c r="G22" s="161"/>
    </row>
    <row r="23" spans="1:8" ht="14.25" customHeight="1">
      <c r="B23" s="21" t="s">
        <v>71</v>
      </c>
      <c r="C23" s="22" t="s">
        <v>74</v>
      </c>
      <c r="D23" s="62">
        <f>'Annual Grant Personnel Summary'!I48</f>
        <v>158.1</v>
      </c>
      <c r="E23" s="15">
        <f>'Annual Grant Personnel Summary'!O48</f>
        <v>122.4</v>
      </c>
      <c r="F23" s="63">
        <f>'Annual Grant Personnel Summary'!T48</f>
        <v>0</v>
      </c>
      <c r="G23" s="161"/>
    </row>
    <row r="24" spans="1:8" ht="14.25" customHeight="1" thickBot="1">
      <c r="B24" s="23" t="s">
        <v>71</v>
      </c>
      <c r="C24" s="24" t="s">
        <v>75</v>
      </c>
      <c r="D24" s="59">
        <f>'Annual Grant Personnel Summary'!K60</f>
        <v>3262.5</v>
      </c>
      <c r="E24" s="60">
        <f>'Annual Grant Personnel Summary'!S60</f>
        <v>4005</v>
      </c>
      <c r="F24" s="61">
        <f>'Annual Grant Personnel Summary'!AA60</f>
        <v>0</v>
      </c>
      <c r="G24" s="161"/>
    </row>
    <row r="25" spans="1:8" ht="19.149999999999999" thickTop="1" thickBot="1">
      <c r="B25" s="382" t="s">
        <v>76</v>
      </c>
      <c r="C25" s="383"/>
      <c r="D25" s="32">
        <f>SUM(D21:D24)</f>
        <v>3420.6</v>
      </c>
      <c r="E25" s="33">
        <f t="shared" ref="E25" si="0">SUM(E21:E24)</f>
        <v>4127.3999999999996</v>
      </c>
      <c r="F25" s="34">
        <f>SUM(F21:F24)</f>
        <v>0</v>
      </c>
      <c r="G25" s="164"/>
    </row>
    <row r="26" spans="1:8" ht="14.25" customHeight="1" thickBot="1">
      <c r="A26" s="20"/>
      <c r="B26" s="28"/>
      <c r="C26" s="29"/>
      <c r="D26" s="29"/>
      <c r="E26" s="29"/>
      <c r="F26" s="29"/>
      <c r="G26" s="163"/>
      <c r="H26" s="20"/>
    </row>
    <row r="27" spans="1:8" ht="14.25" customHeight="1">
      <c r="B27" s="18" t="s">
        <v>62</v>
      </c>
      <c r="C27" s="19" t="s">
        <v>63</v>
      </c>
      <c r="D27" s="379" t="s">
        <v>10</v>
      </c>
      <c r="E27" s="380"/>
      <c r="F27" s="381"/>
      <c r="G27" s="159" t="s">
        <v>64</v>
      </c>
    </row>
    <row r="28" spans="1:8" ht="14.25" customHeight="1">
      <c r="A28" s="20"/>
      <c r="B28" s="384"/>
      <c r="C28" s="385"/>
      <c r="D28" s="30" t="str">
        <f>'Additional Info &amp; Definitions'!$D$16</f>
        <v>Fiscal Year 2024</v>
      </c>
      <c r="E28" s="14" t="s">
        <v>77</v>
      </c>
      <c r="F28" s="31" t="str">
        <f>'Additional Info &amp; Definitions'!$F$16</f>
        <v>Fiscal Year 2026</v>
      </c>
      <c r="G28" s="160"/>
    </row>
    <row r="29" spans="1:8" thickBot="1">
      <c r="B29" s="35" t="s">
        <v>78</v>
      </c>
      <c r="C29" s="36" t="s">
        <v>78</v>
      </c>
      <c r="D29" s="59">
        <f>'Annual Grant Personnel Summary'!I60</f>
        <v>12596</v>
      </c>
      <c r="E29" s="60">
        <f>'Annual Grant Personnel Summary'!Q60</f>
        <v>12846</v>
      </c>
      <c r="F29" s="61">
        <f>'Annual Grant Personnel Summary'!Y60</f>
        <v>0</v>
      </c>
      <c r="G29" s="161"/>
    </row>
    <row r="30" spans="1:8" ht="18.600000000000001" thickBot="1">
      <c r="B30" s="370" t="s">
        <v>79</v>
      </c>
      <c r="C30" s="371"/>
      <c r="D30" s="25">
        <f>D29</f>
        <v>12596</v>
      </c>
      <c r="E30" s="26">
        <f t="shared" ref="E30:F30" si="1">E29</f>
        <v>12846</v>
      </c>
      <c r="F30" s="27">
        <f t="shared" si="1"/>
        <v>0</v>
      </c>
      <c r="G30" s="164"/>
    </row>
    <row r="31" spans="1:8" ht="14.25" customHeight="1" thickBot="1">
      <c r="B31" s="37"/>
      <c r="C31" s="38"/>
      <c r="D31" s="39"/>
      <c r="E31" s="39"/>
      <c r="F31" s="39"/>
      <c r="G31" s="165"/>
    </row>
    <row r="32" spans="1:8" ht="18.600000000000001" thickBot="1">
      <c r="B32" s="376" t="s">
        <v>80</v>
      </c>
      <c r="C32" s="377"/>
      <c r="D32" s="377"/>
      <c r="E32" s="377"/>
      <c r="F32" s="377"/>
      <c r="G32" s="378"/>
    </row>
    <row r="33" spans="1:7" ht="14.25" customHeight="1">
      <c r="B33" s="18" t="s">
        <v>81</v>
      </c>
      <c r="C33" s="19" t="s">
        <v>63</v>
      </c>
      <c r="D33" s="379" t="s">
        <v>10</v>
      </c>
      <c r="E33" s="380"/>
      <c r="F33" s="381"/>
      <c r="G33" s="159" t="s">
        <v>64</v>
      </c>
    </row>
    <row r="34" spans="1:7" ht="14.25" customHeight="1">
      <c r="A34" s="20"/>
      <c r="B34" s="372"/>
      <c r="C34" s="373"/>
      <c r="D34" s="30" t="str">
        <f>'Additional Info &amp; Definitions'!$D$16</f>
        <v>Fiscal Year 2024</v>
      </c>
      <c r="E34" s="14" t="str">
        <f>'Additional Info &amp; Definitions'!$E$16</f>
        <v>Fiscal Year 2025</v>
      </c>
      <c r="F34" s="31" t="str">
        <f>'Additional Info &amp; Definitions'!$F$16</f>
        <v>Fiscal Year 2026</v>
      </c>
      <c r="G34" s="160"/>
    </row>
    <row r="35" spans="1:7" ht="14.25" customHeight="1">
      <c r="B35" s="21" t="s">
        <v>82</v>
      </c>
      <c r="C35" s="40" t="s">
        <v>83</v>
      </c>
      <c r="D35" s="85">
        <v>800</v>
      </c>
      <c r="E35" s="76">
        <v>800</v>
      </c>
      <c r="F35" s="77"/>
      <c r="G35" s="161" t="s">
        <v>84</v>
      </c>
    </row>
    <row r="36" spans="1:7" ht="14.25" customHeight="1">
      <c r="B36" s="21" t="s">
        <v>82</v>
      </c>
      <c r="C36" s="40" t="s">
        <v>85</v>
      </c>
      <c r="D36" s="85">
        <v>300</v>
      </c>
      <c r="E36" s="76">
        <v>300</v>
      </c>
      <c r="F36" s="77"/>
      <c r="G36" s="161" t="s">
        <v>86</v>
      </c>
    </row>
    <row r="37" spans="1:7" ht="14.25" customHeight="1">
      <c r="B37" s="21" t="s">
        <v>82</v>
      </c>
      <c r="C37" s="40" t="s">
        <v>87</v>
      </c>
      <c r="D37" s="85">
        <v>750</v>
      </c>
      <c r="E37" s="76">
        <v>750</v>
      </c>
      <c r="F37" s="77"/>
      <c r="G37" s="161" t="s">
        <v>88</v>
      </c>
    </row>
    <row r="38" spans="1:7" ht="14.25" customHeight="1">
      <c r="B38" s="21" t="s">
        <v>82</v>
      </c>
      <c r="C38" s="40" t="s">
        <v>89</v>
      </c>
      <c r="D38" s="85">
        <v>750</v>
      </c>
      <c r="E38" s="76">
        <v>750</v>
      </c>
      <c r="F38" s="77"/>
      <c r="G38" s="161" t="s">
        <v>90</v>
      </c>
    </row>
    <row r="39" spans="1:7" ht="14.25" customHeight="1">
      <c r="B39" s="21" t="s">
        <v>82</v>
      </c>
      <c r="C39" s="40"/>
      <c r="D39" s="85"/>
      <c r="E39" s="76"/>
      <c r="F39" s="77"/>
      <c r="G39" s="161"/>
    </row>
    <row r="40" spans="1:7" ht="14.25" customHeight="1">
      <c r="B40" s="21" t="s">
        <v>82</v>
      </c>
      <c r="C40" s="40"/>
      <c r="D40" s="85"/>
      <c r="E40" s="76"/>
      <c r="F40" s="77"/>
      <c r="G40" s="161"/>
    </row>
    <row r="41" spans="1:7" ht="14.25" customHeight="1">
      <c r="B41" s="21" t="s">
        <v>82</v>
      </c>
      <c r="C41" s="40"/>
      <c r="D41" s="85"/>
      <c r="E41" s="76"/>
      <c r="F41" s="77"/>
      <c r="G41" s="161"/>
    </row>
    <row r="42" spans="1:7" ht="14.25" customHeight="1">
      <c r="B42" s="21" t="s">
        <v>82</v>
      </c>
      <c r="C42" s="40"/>
      <c r="D42" s="85"/>
      <c r="E42" s="76"/>
      <c r="F42" s="77"/>
      <c r="G42" s="161"/>
    </row>
    <row r="43" spans="1:7" ht="14.25" customHeight="1">
      <c r="B43" s="21" t="s">
        <v>82</v>
      </c>
      <c r="C43" s="40"/>
      <c r="D43" s="85"/>
      <c r="E43" s="76"/>
      <c r="F43" s="77"/>
      <c r="G43" s="161"/>
    </row>
    <row r="44" spans="1:7" ht="14.25" customHeight="1">
      <c r="B44" s="21" t="s">
        <v>82</v>
      </c>
      <c r="C44" s="40"/>
      <c r="D44" s="85"/>
      <c r="E44" s="76"/>
      <c r="F44" s="77"/>
      <c r="G44" s="161"/>
    </row>
    <row r="45" spans="1:7" ht="14.25" customHeight="1">
      <c r="B45" s="21" t="s">
        <v>82</v>
      </c>
      <c r="C45" s="40"/>
      <c r="D45" s="85"/>
      <c r="E45" s="76"/>
      <c r="F45" s="77"/>
      <c r="G45" s="161"/>
    </row>
    <row r="46" spans="1:7" ht="14.25" customHeight="1">
      <c r="B46" s="21" t="s">
        <v>82</v>
      </c>
      <c r="C46" s="40"/>
      <c r="D46" s="85"/>
      <c r="E46" s="76"/>
      <c r="F46" s="77"/>
      <c r="G46" s="161"/>
    </row>
    <row r="47" spans="1:7" ht="14.25" customHeight="1">
      <c r="B47" s="21" t="s">
        <v>82</v>
      </c>
      <c r="C47" s="40"/>
      <c r="D47" s="85"/>
      <c r="E47" s="76"/>
      <c r="F47" s="77"/>
      <c r="G47" s="161"/>
    </row>
    <row r="48" spans="1:7" ht="14.25" customHeight="1">
      <c r="B48" s="21" t="s">
        <v>82</v>
      </c>
      <c r="C48" s="40"/>
      <c r="D48" s="85"/>
      <c r="E48" s="76"/>
      <c r="F48" s="77"/>
      <c r="G48" s="161"/>
    </row>
    <row r="49" spans="1:7" ht="14.25" customHeight="1" thickBot="1">
      <c r="B49" s="23" t="s">
        <v>82</v>
      </c>
      <c r="C49" s="41"/>
      <c r="D49" s="86"/>
      <c r="E49" s="87"/>
      <c r="F49" s="88"/>
      <c r="G49" s="166"/>
    </row>
    <row r="50" spans="1:7" ht="19.149999999999999" thickTop="1" thickBot="1">
      <c r="B50" s="382" t="s">
        <v>91</v>
      </c>
      <c r="C50" s="383"/>
      <c r="D50" s="32">
        <f>SUM(D35:D49)</f>
        <v>2600</v>
      </c>
      <c r="E50" s="33">
        <f t="shared" ref="E50:F50" si="2">SUM(E35:E49)</f>
        <v>2600</v>
      </c>
      <c r="F50" s="34">
        <f t="shared" si="2"/>
        <v>0</v>
      </c>
      <c r="G50" s="164"/>
    </row>
    <row r="51" spans="1:7" ht="14.25" customHeight="1" thickBot="1">
      <c r="B51" s="37"/>
      <c r="C51" s="38"/>
      <c r="D51" s="39"/>
      <c r="E51" s="39"/>
      <c r="F51" s="39"/>
      <c r="G51" s="165"/>
    </row>
    <row r="52" spans="1:7" ht="18.600000000000001" thickBot="1">
      <c r="B52" s="376" t="s">
        <v>92</v>
      </c>
      <c r="C52" s="377"/>
      <c r="D52" s="377"/>
      <c r="E52" s="377"/>
      <c r="F52" s="377"/>
      <c r="G52" s="378"/>
    </row>
    <row r="53" spans="1:7" ht="14.25" customHeight="1">
      <c r="B53" s="18" t="s">
        <v>93</v>
      </c>
      <c r="C53" s="19" t="s">
        <v>63</v>
      </c>
      <c r="D53" s="379" t="s">
        <v>10</v>
      </c>
      <c r="E53" s="380"/>
      <c r="F53" s="381"/>
      <c r="G53" s="159" t="s">
        <v>64</v>
      </c>
    </row>
    <row r="54" spans="1:7" ht="14.25" customHeight="1">
      <c r="A54" s="20"/>
      <c r="B54" s="372"/>
      <c r="C54" s="373"/>
      <c r="D54" s="30" t="str">
        <f>'Additional Info &amp; Definitions'!$D$16</f>
        <v>Fiscal Year 2024</v>
      </c>
      <c r="E54" s="14" t="str">
        <f>'Additional Info &amp; Definitions'!$E$16</f>
        <v>Fiscal Year 2025</v>
      </c>
      <c r="F54" s="31" t="str">
        <f>'Additional Info &amp; Definitions'!$F$16</f>
        <v>Fiscal Year 2026</v>
      </c>
      <c r="G54" s="160"/>
    </row>
    <row r="55" spans="1:7" ht="14.25" customHeight="1">
      <c r="B55" s="21" t="s">
        <v>92</v>
      </c>
      <c r="C55" s="40"/>
      <c r="D55" s="85"/>
      <c r="E55" s="76"/>
      <c r="F55" s="77"/>
      <c r="G55" s="166"/>
    </row>
    <row r="56" spans="1:7" ht="14.25" customHeight="1">
      <c r="B56" s="21" t="s">
        <v>92</v>
      </c>
      <c r="C56" s="40"/>
      <c r="D56" s="95"/>
      <c r="E56" s="76"/>
      <c r="F56" s="77"/>
      <c r="G56" s="166"/>
    </row>
    <row r="57" spans="1:7" ht="14.25" customHeight="1">
      <c r="B57" s="21" t="s">
        <v>92</v>
      </c>
      <c r="C57" s="40"/>
      <c r="D57" s="85"/>
      <c r="E57" s="76"/>
      <c r="F57" s="77"/>
      <c r="G57" s="166"/>
    </row>
    <row r="58" spans="1:7" ht="14.25" customHeight="1">
      <c r="B58" s="21" t="s">
        <v>92</v>
      </c>
      <c r="C58" s="40"/>
      <c r="D58" s="85"/>
      <c r="E58" s="76"/>
      <c r="F58" s="77"/>
      <c r="G58" s="166"/>
    </row>
    <row r="59" spans="1:7" ht="14.25" customHeight="1" thickBot="1">
      <c r="B59" s="23" t="s">
        <v>92</v>
      </c>
      <c r="C59" s="41"/>
      <c r="D59" s="86"/>
      <c r="E59" s="87"/>
      <c r="F59" s="88"/>
      <c r="G59" s="166"/>
    </row>
    <row r="60" spans="1:7" ht="19.149999999999999" thickTop="1" thickBot="1">
      <c r="B60" s="382" t="s">
        <v>94</v>
      </c>
      <c r="C60" s="383"/>
      <c r="D60" s="32">
        <f>SUM(D55:D59)</f>
        <v>0</v>
      </c>
      <c r="E60" s="33">
        <f t="shared" ref="E60:F60" si="3">SUM(E55:E59)</f>
        <v>0</v>
      </c>
      <c r="F60" s="34">
        <f t="shared" si="3"/>
        <v>0</v>
      </c>
      <c r="G60" s="164"/>
    </row>
    <row r="61" spans="1:7" ht="14.25" customHeight="1" thickBot="1">
      <c r="B61" s="42"/>
      <c r="C61" s="43"/>
      <c r="D61" s="29"/>
      <c r="E61" s="29"/>
      <c r="F61" s="29"/>
      <c r="G61" s="163"/>
    </row>
    <row r="62" spans="1:7" ht="18.600000000000001" thickBot="1">
      <c r="B62" s="376" t="s">
        <v>95</v>
      </c>
      <c r="C62" s="377"/>
      <c r="D62" s="377"/>
      <c r="E62" s="377"/>
      <c r="F62" s="377"/>
      <c r="G62" s="378"/>
    </row>
    <row r="63" spans="1:7" ht="14.25" customHeight="1">
      <c r="B63" s="18" t="s">
        <v>96</v>
      </c>
      <c r="C63" s="19" t="s">
        <v>63</v>
      </c>
      <c r="D63" s="379" t="s">
        <v>10</v>
      </c>
      <c r="E63" s="380"/>
      <c r="F63" s="381"/>
      <c r="G63" s="159" t="s">
        <v>64</v>
      </c>
    </row>
    <row r="64" spans="1:7" ht="14.25" customHeight="1">
      <c r="B64" s="374"/>
      <c r="C64" s="375"/>
      <c r="D64" s="30" t="str">
        <f>'Additional Info &amp; Definitions'!$D$16</f>
        <v>Fiscal Year 2024</v>
      </c>
      <c r="E64" s="14" t="str">
        <f>'Additional Info &amp; Definitions'!$E$16</f>
        <v>Fiscal Year 2025</v>
      </c>
      <c r="F64" s="31" t="str">
        <f>'Additional Info &amp; Definitions'!$F$16</f>
        <v>Fiscal Year 2026</v>
      </c>
      <c r="G64" s="160"/>
    </row>
    <row r="65" spans="1:9" ht="14.25" customHeight="1">
      <c r="B65" s="21" t="s">
        <v>97</v>
      </c>
      <c r="C65" s="44"/>
      <c r="D65" s="85"/>
      <c r="E65" s="76"/>
      <c r="F65" s="77"/>
      <c r="G65" s="167"/>
    </row>
    <row r="66" spans="1:9" ht="14.25" customHeight="1">
      <c r="B66" s="21" t="s">
        <v>97</v>
      </c>
      <c r="C66" s="44"/>
      <c r="D66" s="85"/>
      <c r="E66" s="76"/>
      <c r="F66" s="77"/>
      <c r="G66" s="167"/>
    </row>
    <row r="67" spans="1:9" ht="14.25" customHeight="1">
      <c r="B67" s="21" t="s">
        <v>98</v>
      </c>
      <c r="C67" s="44"/>
      <c r="D67" s="85"/>
      <c r="E67" s="76"/>
      <c r="F67" s="77"/>
      <c r="G67" s="167"/>
    </row>
    <row r="68" spans="1:9" ht="14.25" customHeight="1">
      <c r="B68" s="21" t="s">
        <v>98</v>
      </c>
      <c r="C68" s="44"/>
      <c r="D68" s="85"/>
      <c r="E68" s="76"/>
      <c r="F68" s="77"/>
      <c r="G68" s="167"/>
    </row>
    <row r="69" spans="1:9" ht="14.25" customHeight="1">
      <c r="B69" s="115" t="s">
        <v>99</v>
      </c>
      <c r="C69" s="116"/>
      <c r="D69" s="117"/>
      <c r="E69" s="118"/>
      <c r="F69" s="119"/>
      <c r="G69" s="167"/>
    </row>
    <row r="70" spans="1:9" ht="14.25" customHeight="1">
      <c r="B70" s="115" t="s">
        <v>99</v>
      </c>
      <c r="C70" s="116"/>
      <c r="D70" s="117"/>
      <c r="E70" s="118"/>
      <c r="F70" s="119"/>
      <c r="G70" s="167"/>
    </row>
    <row r="71" spans="1:9" ht="14.25" customHeight="1" thickBot="1">
      <c r="B71" s="23" t="s">
        <v>100</v>
      </c>
      <c r="C71" s="45"/>
      <c r="D71" s="86"/>
      <c r="E71" s="87"/>
      <c r="F71" s="88"/>
      <c r="G71" s="167"/>
    </row>
    <row r="72" spans="1:9" ht="19.149999999999999" thickTop="1" thickBot="1">
      <c r="B72" s="370" t="s">
        <v>101</v>
      </c>
      <c r="C72" s="371"/>
      <c r="D72" s="32">
        <f>SUM(D65:D71)</f>
        <v>0</v>
      </c>
      <c r="E72" s="33">
        <f>SUM(E65:E71)</f>
        <v>0</v>
      </c>
      <c r="F72" s="34">
        <f>SUM(F65:F71)</f>
        <v>0</v>
      </c>
      <c r="G72" s="164"/>
    </row>
    <row r="73" spans="1:9" ht="14.25" customHeight="1" thickBot="1">
      <c r="B73" s="37"/>
      <c r="C73" s="38"/>
      <c r="D73" s="39"/>
      <c r="E73" s="39"/>
      <c r="F73" s="39"/>
      <c r="G73" s="165"/>
    </row>
    <row r="74" spans="1:9" s="48" customFormat="1" ht="26.45" thickBot="1">
      <c r="A74" s="47"/>
      <c r="B74" s="396" t="s">
        <v>102</v>
      </c>
      <c r="C74" s="397"/>
      <c r="D74" s="398"/>
      <c r="E74" s="398"/>
      <c r="F74" s="398"/>
      <c r="G74" s="399"/>
      <c r="H74" s="47"/>
    </row>
    <row r="75" spans="1:9" ht="14.25" customHeight="1">
      <c r="A75" s="20"/>
      <c r="B75" s="28"/>
      <c r="C75" s="29"/>
      <c r="D75" s="379" t="s">
        <v>103</v>
      </c>
      <c r="E75" s="380"/>
      <c r="F75" s="381"/>
      <c r="G75" s="159" t="s">
        <v>64</v>
      </c>
      <c r="H75" s="20"/>
    </row>
    <row r="76" spans="1:9" ht="14.25" customHeight="1">
      <c r="A76" s="20"/>
      <c r="B76" s="28"/>
      <c r="C76" s="29"/>
      <c r="D76" s="30" t="str">
        <f>'Additional Info &amp; Definitions'!$D$16</f>
        <v>Fiscal Year 2024</v>
      </c>
      <c r="E76" s="14" t="str">
        <f>'Additional Info &amp; Definitions'!$E$16</f>
        <v>Fiscal Year 2025</v>
      </c>
      <c r="F76" s="31" t="str">
        <f>'Additional Info &amp; Definitions'!$F$16</f>
        <v>Fiscal Year 2026</v>
      </c>
      <c r="G76" s="168"/>
      <c r="H76" s="20"/>
    </row>
    <row r="77" spans="1:9" ht="18.600000000000001" thickBot="1">
      <c r="A77" s="20"/>
      <c r="B77" s="394" t="s">
        <v>104</v>
      </c>
      <c r="C77" s="395"/>
      <c r="D77" s="56">
        <f>SUM(D17,D25,D30,D50,D60,D72,)</f>
        <v>45466.6</v>
      </c>
      <c r="E77" s="57">
        <f>SUM(E17,E25,E30,E50,E60,E72,)</f>
        <v>47173.4</v>
      </c>
      <c r="F77" s="58">
        <f>SUM(F17,F25,F30,F50,F60,F72,)</f>
        <v>0</v>
      </c>
      <c r="G77" s="169"/>
      <c r="H77" s="90"/>
      <c r="I77"/>
    </row>
    <row r="78" spans="1:9" ht="14.25" customHeight="1" thickBot="1">
      <c r="B78" s="28"/>
      <c r="C78" s="46"/>
      <c r="D78" s="94"/>
      <c r="E78" s="94"/>
      <c r="F78" s="94"/>
      <c r="G78" s="170"/>
      <c r="H78" s="20"/>
    </row>
    <row r="79" spans="1:9" ht="14.25" customHeight="1" thickBot="1">
      <c r="B79" s="42"/>
      <c r="C79" s="182"/>
      <c r="D79" s="175" t="str">
        <f>'Additional Info &amp; Definitions'!$D$16</f>
        <v>Fiscal Year 2024</v>
      </c>
      <c r="E79" s="176" t="str">
        <f>'Additional Info &amp; Definitions'!$E$16</f>
        <v>Fiscal Year 2025</v>
      </c>
      <c r="F79" s="177" t="str">
        <f>'Additional Info &amp; Definitions'!$F$16</f>
        <v>Fiscal Year 2026</v>
      </c>
      <c r="G79" s="180"/>
      <c r="H79" s="20"/>
    </row>
    <row r="80" spans="1:9" ht="26.45" thickBot="1">
      <c r="B80" s="392" t="s">
        <v>105</v>
      </c>
      <c r="C80" s="393"/>
      <c r="D80" s="178">
        <f>ROUNDUP(D77,-2)</f>
        <v>45500</v>
      </c>
      <c r="E80" s="178">
        <f>ROUNDUP(E77,-2)</f>
        <v>47200</v>
      </c>
      <c r="F80" s="179">
        <f>ROUNDUP(F77,-2)</f>
        <v>0</v>
      </c>
      <c r="G80" s="181"/>
      <c r="H80" s="96" t="str">
        <f>IF((OR(D80&gt;100000,E80&gt;100000,F80&gt;100000)),"OVER BUDGET"," ")</f>
        <v xml:space="preserve"> </v>
      </c>
      <c r="I80" s="49" t="str">
        <f>IF(H80="OVER BUDGET","One or more fiscal years is over our $100,000 limit. Please reduce your budget to below $100,000 before submitting.", " ")</f>
        <v xml:space="preserve"> </v>
      </c>
    </row>
    <row r="81" spans="2:7" ht="14.25" customHeight="1">
      <c r="B81" s="50"/>
      <c r="C81" s="51"/>
      <c r="D81" s="52"/>
      <c r="E81" s="52"/>
      <c r="F81" s="52"/>
      <c r="G81" s="171"/>
    </row>
    <row r="82" spans="2:7" ht="14.25" customHeight="1">
      <c r="B82" s="50"/>
      <c r="C82" s="51"/>
      <c r="D82" s="52"/>
      <c r="E82" s="52"/>
      <c r="F82" s="52"/>
      <c r="G82" s="171"/>
    </row>
    <row r="83" spans="2:7" ht="14.25" customHeight="1">
      <c r="B83" s="50"/>
      <c r="C83" s="51"/>
      <c r="D83" s="52"/>
      <c r="E83" s="52"/>
      <c r="F83" s="52"/>
      <c r="G83" s="171"/>
    </row>
    <row r="84" spans="2:7" ht="14.25" customHeight="1">
      <c r="B84" s="50"/>
      <c r="C84" s="51"/>
      <c r="D84" s="52"/>
      <c r="E84" s="52"/>
      <c r="F84" s="52"/>
      <c r="G84" s="171"/>
    </row>
    <row r="85" spans="2:7" ht="14.25" customHeight="1">
      <c r="B85" s="50"/>
      <c r="C85" s="51"/>
      <c r="D85" s="52"/>
      <c r="E85" s="52"/>
      <c r="F85" s="52"/>
      <c r="G85" s="171"/>
    </row>
    <row r="86" spans="2:7" ht="14.25" customHeight="1">
      <c r="B86" s="50"/>
      <c r="C86" s="51"/>
      <c r="D86" s="52"/>
      <c r="E86" s="52"/>
      <c r="F86" s="52"/>
      <c r="G86" s="171"/>
    </row>
    <row r="87" spans="2:7" ht="14.25" customHeight="1">
      <c r="B87" s="50"/>
      <c r="C87" s="51"/>
      <c r="D87" s="52"/>
      <c r="E87" s="52"/>
      <c r="F87" s="52"/>
      <c r="G87" s="171"/>
    </row>
    <row r="88" spans="2:7" ht="14.25" customHeight="1">
      <c r="B88" s="50"/>
      <c r="C88" s="51"/>
      <c r="D88" s="52"/>
      <c r="E88" s="52"/>
      <c r="F88" s="52"/>
      <c r="G88" s="171"/>
    </row>
    <row r="89" spans="2:7" ht="14.25" customHeight="1">
      <c r="B89" s="50"/>
      <c r="C89" s="51"/>
      <c r="D89" s="52"/>
      <c r="E89" s="52"/>
      <c r="F89" s="52"/>
      <c r="G89" s="171"/>
    </row>
    <row r="90" spans="2:7" ht="14.25" customHeight="1">
      <c r="B90" s="51"/>
      <c r="C90" s="51"/>
      <c r="D90" s="52"/>
      <c r="E90" s="52"/>
      <c r="F90" s="52"/>
      <c r="G90" s="171"/>
    </row>
    <row r="91" spans="2:7" ht="14.25" customHeight="1"/>
    <row r="92" spans="2:7" ht="14.25" customHeight="1"/>
    <row r="93" spans="2:7" ht="14.25" customHeight="1"/>
    <row r="94" spans="2:7" ht="14.25" customHeight="1"/>
    <row r="95" spans="2:7" ht="14.25" customHeight="1"/>
    <row r="96" spans="2:7"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sheetProtection algorithmName="SHA-512" hashValue="ntviE7naDOcEV2dHeLeSZ1nwwY/wOSiCktMZUiJ4lOKAbaTMX17iQl9MaH73vaiYDxJTPhDxX4djPBkqes/uJw==" saltValue="3tigugXBcdtFv/xlerYTmA==" spinCount="100000" sheet="1" objects="1" scenarios="1"/>
  <protectedRanges>
    <protectedRange sqref="C65:F71" name="Travel"/>
    <protectedRange sqref="C55:F59" name="Capital Equipment"/>
    <protectedRange sqref="C35:F49" name="Supplies"/>
    <protectedRange sqref="G13:G17 G21:G25 G29:G30 G35:G50 G55:G60 G65:G72 G80" name="Notes"/>
  </protectedRanges>
  <mergeCells count="32">
    <mergeCell ref="B80:C80"/>
    <mergeCell ref="B77:C77"/>
    <mergeCell ref="B74:G74"/>
    <mergeCell ref="D75:F75"/>
    <mergeCell ref="B2:G2"/>
    <mergeCell ref="B10:G10"/>
    <mergeCell ref="D11:F11"/>
    <mergeCell ref="B50:C50"/>
    <mergeCell ref="D19:F19"/>
    <mergeCell ref="B25:C25"/>
    <mergeCell ref="B32:G32"/>
    <mergeCell ref="D33:F33"/>
    <mergeCell ref="D27:F27"/>
    <mergeCell ref="B30:C30"/>
    <mergeCell ref="B12:C12"/>
    <mergeCell ref="B20:C20"/>
    <mergeCell ref="B72:C72"/>
    <mergeCell ref="B4:G4"/>
    <mergeCell ref="B5:G5"/>
    <mergeCell ref="B54:C54"/>
    <mergeCell ref="B64:C64"/>
    <mergeCell ref="B52:G52"/>
    <mergeCell ref="D53:F53"/>
    <mergeCell ref="B60:C60"/>
    <mergeCell ref="B62:G62"/>
    <mergeCell ref="D63:F63"/>
    <mergeCell ref="B28:C28"/>
    <mergeCell ref="B17:C17"/>
    <mergeCell ref="B34:C34"/>
    <mergeCell ref="B6:G6"/>
    <mergeCell ref="B7:G7"/>
    <mergeCell ref="B8:G8"/>
  </mergeCells>
  <conditionalFormatting sqref="H80">
    <cfRule type="containsText" dxfId="1" priority="1" operator="containsText" text="OVER BUDGET">
      <formula>NOT(ISERROR(SEARCH("OVER BUDGET",H80)))</formula>
    </cfRule>
  </conditionalFormatting>
  <dataValidations count="7">
    <dataValidation allowBlank="1" showInputMessage="1" showErrorMessage="1" prompt="Please provide a detailed but succinct summary of supplies and/or operations expenses that may be needed. " sqref="C35:C48"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49"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9 C71" xr:uid="{913DF382-1620-4ACB-9242-B32E85E57F38}"/>
    <dataValidation allowBlank="1" showInputMessage="1" showErrorMessage="1" prompt="Please provide a detailed but succinct summary of any capital equipment (greater than $5,000 in value) that may be needed. " sqref="C55:C58" xr:uid="{2C2BE98D-2B71-4D0C-8D33-DB30C7AED61D}"/>
    <dataValidation allowBlank="1" showInputMessage="1" showErrorMessage="1" prompt="Please provide a detailed but succinct summary of travel expenses that may be needed. " sqref="C65:C70" xr:uid="{DD4D26E0-A425-4C60-8E23-E905719E05A7}"/>
    <dataValidation allowBlank="1" showInputMessage="1" showErrorMessage="1" promptTitle="Rounded Funding Request" prompt="Note: All Total Annual Grant Funding Requests are rounded up to the nearest multiple of $100. " sqref="D80:F80" xr:uid="{2CC27E8D-7FFC-4E43-8CE2-4ED6B52BBD43}"/>
    <dataValidation allowBlank="1" showInputMessage="1" showErrorMessage="1" promptTitle="Additional Information" prompt="More information on Capital Equipment can be found in the Additional Info &amp; Definitions sheet. " sqref="B52:G52"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42"/>
  <sheetViews>
    <sheetView topLeftCell="B8" workbookViewId="0">
      <selection activeCell="D15" sqref="D15"/>
    </sheetView>
  </sheetViews>
  <sheetFormatPr defaultColWidth="9" defaultRowHeight="14.45"/>
  <cols>
    <col min="1" max="1" width="3.125" style="9" customWidth="1"/>
    <col min="2" max="2" width="47.875" style="146" bestFit="1" customWidth="1"/>
    <col min="3" max="5" width="40.625" style="9" customWidth="1"/>
    <col min="6" max="6" width="11.875" style="9" bestFit="1" customWidth="1"/>
    <col min="7" max="7" width="46" style="9" customWidth="1"/>
    <col min="8" max="16384" width="9" style="9"/>
  </cols>
  <sheetData>
    <row r="1" spans="2:7" ht="15" thickBot="1"/>
    <row r="2" spans="2:7" ht="26.45" thickBot="1">
      <c r="B2" s="313" t="str">
        <f>_xlfn.CONCAT("Campus Sustainability Fund - Annual Grant Funding Request - Project Information Summary for", " ",C12)</f>
        <v>Campus Sustainability Fund - Annual Grant Funding Request - Project Information Summary for CORE</v>
      </c>
      <c r="C2" s="314"/>
      <c r="D2" s="314"/>
      <c r="E2" s="314"/>
      <c r="F2" s="314"/>
      <c r="G2" s="315"/>
    </row>
    <row r="3" spans="2:7" ht="15" thickBot="1">
      <c r="B3" s="147"/>
      <c r="C3" s="79"/>
      <c r="D3" s="79"/>
      <c r="E3" s="79"/>
      <c r="F3" s="79"/>
      <c r="G3" s="80"/>
    </row>
    <row r="4" spans="2:7">
      <c r="B4" s="316" t="s">
        <v>106</v>
      </c>
      <c r="C4" s="317"/>
      <c r="D4" s="317"/>
      <c r="E4" s="317"/>
      <c r="F4" s="317"/>
      <c r="G4" s="318"/>
    </row>
    <row r="5" spans="2:7">
      <c r="B5" s="319"/>
      <c r="C5" s="320"/>
      <c r="D5" s="320"/>
      <c r="E5" s="320"/>
      <c r="F5" s="320"/>
      <c r="G5" s="321"/>
    </row>
    <row r="6" spans="2:7">
      <c r="B6" s="319"/>
      <c r="C6" s="320"/>
      <c r="D6" s="320"/>
      <c r="E6" s="320"/>
      <c r="F6" s="320"/>
      <c r="G6" s="321"/>
    </row>
    <row r="7" spans="2:7">
      <c r="B7" s="319"/>
      <c r="C7" s="320"/>
      <c r="D7" s="320"/>
      <c r="E7" s="320"/>
      <c r="F7" s="320"/>
      <c r="G7" s="321"/>
    </row>
    <row r="8" spans="2:7">
      <c r="B8" s="319"/>
      <c r="C8" s="320"/>
      <c r="D8" s="320"/>
      <c r="E8" s="320"/>
      <c r="F8" s="320"/>
      <c r="G8" s="321"/>
    </row>
    <row r="9" spans="2:7" ht="71.25" customHeight="1" thickBot="1">
      <c r="B9" s="322"/>
      <c r="C9" s="323"/>
      <c r="D9" s="323"/>
      <c r="E9" s="323"/>
      <c r="F9" s="323"/>
      <c r="G9" s="324"/>
    </row>
    <row r="10" spans="2:7" ht="15" thickBot="1"/>
    <row r="11" spans="2:7" ht="18">
      <c r="B11" s="400" t="s">
        <v>107</v>
      </c>
      <c r="C11" s="401"/>
      <c r="D11" s="10"/>
    </row>
    <row r="12" spans="2:7" ht="15">
      <c r="B12" s="148" t="s">
        <v>108</v>
      </c>
      <c r="C12" s="71" t="s">
        <v>109</v>
      </c>
      <c r="D12" s="11"/>
    </row>
    <row r="13" spans="2:7">
      <c r="B13" s="148" t="s">
        <v>110</v>
      </c>
      <c r="C13" s="70" t="s">
        <v>111</v>
      </c>
      <c r="D13" s="11"/>
    </row>
    <row r="14" spans="2:7">
      <c r="B14" s="148" t="s">
        <v>112</v>
      </c>
      <c r="C14" s="72" t="s">
        <v>113</v>
      </c>
      <c r="D14" s="12"/>
    </row>
    <row r="15" spans="2:7">
      <c r="B15" s="148" t="s">
        <v>114</v>
      </c>
      <c r="C15" s="72" t="s">
        <v>115</v>
      </c>
      <c r="D15" s="12"/>
    </row>
    <row r="16" spans="2:7">
      <c r="B16" s="148" t="s">
        <v>116</v>
      </c>
      <c r="C16" s="72" t="s">
        <v>115</v>
      </c>
      <c r="D16" s="12"/>
    </row>
    <row r="17" spans="1:7">
      <c r="B17" s="149" t="s">
        <v>117</v>
      </c>
      <c r="C17" s="184">
        <v>45078</v>
      </c>
      <c r="D17" s="12"/>
    </row>
    <row r="18" spans="1:7" ht="15" thickBot="1">
      <c r="B18" s="150" t="s">
        <v>118</v>
      </c>
      <c r="C18" s="185">
        <v>45809</v>
      </c>
      <c r="D18" s="13"/>
    </row>
    <row r="19" spans="1:7" ht="15" thickBot="1"/>
    <row r="20" spans="1:7" ht="18.600000000000001" thickBot="1">
      <c r="B20" s="400" t="s">
        <v>119</v>
      </c>
      <c r="C20" s="402"/>
      <c r="D20" s="402"/>
      <c r="E20" s="403"/>
      <c r="F20" s="20"/>
    </row>
    <row r="21" spans="1:7">
      <c r="B21" s="151"/>
      <c r="C21" s="73" t="str">
        <f>'Additional Info &amp; Definitions'!$D$16</f>
        <v>Fiscal Year 2024</v>
      </c>
      <c r="D21" s="74" t="str">
        <f>'Additional Info &amp; Definitions'!$E$16</f>
        <v>Fiscal Year 2025</v>
      </c>
      <c r="E21" s="75" t="str">
        <f>'Additional Info &amp; Definitions'!$F$16</f>
        <v>Fiscal Year 2026</v>
      </c>
      <c r="F21" s="20"/>
    </row>
    <row r="22" spans="1:7">
      <c r="B22" s="152" t="s">
        <v>120</v>
      </c>
      <c r="C22" s="62">
        <f>'Annual Grant Operating Budget'!D13+'Annual Grant Operating Budget'!D21</f>
        <v>0</v>
      </c>
      <c r="D22" s="15">
        <f>'Annual Grant Operating Budget'!E13+'Annual Grant Operating Budget'!E21</f>
        <v>0</v>
      </c>
      <c r="E22" s="63">
        <f>'Annual Grant Operating Budget'!F13+'Annual Grant Operating Budget'!F21</f>
        <v>0</v>
      </c>
      <c r="F22" s="20"/>
    </row>
    <row r="23" spans="1:7">
      <c r="B23" s="152" t="s">
        <v>121</v>
      </c>
      <c r="C23" s="62">
        <f>'Annual Grant Operating Budget'!D14+'Annual Grant Operating Budget'!D22</f>
        <v>0</v>
      </c>
      <c r="D23" s="15">
        <f>'Annual Grant Operating Budget'!E14+'Annual Grant Operating Budget'!E22</f>
        <v>0</v>
      </c>
      <c r="E23" s="63">
        <f>'Annual Grant Operating Budget'!F14+'Annual Grant Operating Budget'!F22</f>
        <v>0</v>
      </c>
      <c r="F23" s="20"/>
    </row>
    <row r="24" spans="1:7">
      <c r="B24" s="152" t="s">
        <v>122</v>
      </c>
      <c r="C24" s="62">
        <f>'Annual Grant Operating Budget'!D15+'Annual Grant Operating Budget'!D23</f>
        <v>5258.1</v>
      </c>
      <c r="D24" s="15">
        <f>'Annual Grant Operating Budget'!E15+'Annual Grant Operating Budget'!E23</f>
        <v>5222.3999999999996</v>
      </c>
      <c r="E24" s="63">
        <f>'Annual Grant Operating Budget'!F15+'Annual Grant Operating Budget'!F23</f>
        <v>0</v>
      </c>
      <c r="F24" s="20"/>
    </row>
    <row r="25" spans="1:7">
      <c r="B25" s="152" t="s">
        <v>123</v>
      </c>
      <c r="C25" s="62">
        <f>'Annual Grant Operating Budget'!D16+'Annual Grant Operating Budget'!D24+'Annual Grant Operating Budget'!D29</f>
        <v>37608.5</v>
      </c>
      <c r="D25" s="15">
        <f>'Annual Grant Operating Budget'!E16+'Annual Grant Operating Budget'!E24+'Annual Grant Operating Budget'!E29</f>
        <v>39351</v>
      </c>
      <c r="E25" s="63">
        <f>'Annual Grant Operating Budget'!F16+'Annual Grant Operating Budget'!F24+'Annual Grant Operating Budget'!F29</f>
        <v>0</v>
      </c>
      <c r="F25" s="20"/>
    </row>
    <row r="26" spans="1:7">
      <c r="B26" s="152" t="s">
        <v>124</v>
      </c>
      <c r="C26" s="62">
        <f>'Annual Grant Operating Budget'!D50</f>
        <v>2600</v>
      </c>
      <c r="D26" s="15">
        <f>'Annual Grant Operating Budget'!E50</f>
        <v>2600</v>
      </c>
      <c r="E26" s="63">
        <f>'Annual Grant Operating Budget'!F50</f>
        <v>0</v>
      </c>
      <c r="F26" s="20"/>
    </row>
    <row r="27" spans="1:7">
      <c r="B27" s="152" t="s">
        <v>125</v>
      </c>
      <c r="C27" s="62">
        <f>'Annual Grant Operating Budget'!D60</f>
        <v>0</v>
      </c>
      <c r="D27" s="15">
        <f>'Annual Grant Operating Budget'!E60</f>
        <v>0</v>
      </c>
      <c r="E27" s="63">
        <f>'Annual Grant Operating Budget'!F60</f>
        <v>0</v>
      </c>
      <c r="F27" s="20"/>
    </row>
    <row r="28" spans="1:7" ht="15" thickBot="1">
      <c r="B28" s="153" t="s">
        <v>126</v>
      </c>
      <c r="C28" s="62">
        <f>'Annual Grant Operating Budget'!D72</f>
        <v>0</v>
      </c>
      <c r="D28" s="15">
        <f>'Annual Grant Operating Budget'!E72</f>
        <v>0</v>
      </c>
      <c r="E28" s="63">
        <f>'Annual Grant Operating Budget'!F72</f>
        <v>0</v>
      </c>
      <c r="F28" s="20"/>
    </row>
    <row r="29" spans="1:7" ht="18.600000000000001" thickBot="1">
      <c r="A29" s="20"/>
      <c r="B29" s="154" t="s">
        <v>104</v>
      </c>
      <c r="C29" s="54">
        <f>'Annual Grant Operating Budget'!D80</f>
        <v>45500</v>
      </c>
      <c r="D29" s="54">
        <f>'Annual Grant Operating Budget'!E80</f>
        <v>47200</v>
      </c>
      <c r="E29" s="91">
        <f>'Annual Grant Operating Budget'!F80</f>
        <v>0</v>
      </c>
      <c r="F29" s="97" t="str">
        <f>'Annual Grant Operating Budget'!H80</f>
        <v xml:space="preserve"> </v>
      </c>
      <c r="G29" s="49" t="str">
        <f>IF(F29="OVER BUDGET","One or more fiscal years is over our $100,000 limit. Please reduce your budget to below $100,000 before submitting.", " ")</f>
        <v xml:space="preserve"> </v>
      </c>
    </row>
    <row r="30" spans="1:7" ht="15" thickBot="1"/>
    <row r="31" spans="1:7" ht="18">
      <c r="B31" s="400" t="s">
        <v>127</v>
      </c>
      <c r="C31" s="404"/>
      <c r="D31" s="404"/>
      <c r="E31" s="401"/>
    </row>
    <row r="32" spans="1:7">
      <c r="B32" s="155" t="s">
        <v>128</v>
      </c>
      <c r="C32" s="14" t="str">
        <f>'Additional Info &amp; Definitions'!$D$16</f>
        <v>Fiscal Year 2024</v>
      </c>
      <c r="D32" s="14" t="str">
        <f>'Additional Info &amp; Definitions'!$E$16</f>
        <v>Fiscal Year 2025</v>
      </c>
      <c r="E32" s="31" t="str">
        <f>'Additional Info &amp; Definitions'!$F$16</f>
        <v>Fiscal Year 2026</v>
      </c>
    </row>
    <row r="33" spans="2:5">
      <c r="B33" s="156" t="s">
        <v>129</v>
      </c>
      <c r="C33" s="76">
        <v>6000</v>
      </c>
      <c r="D33" s="76">
        <v>6000</v>
      </c>
      <c r="E33" s="77"/>
    </row>
    <row r="34" spans="2:5">
      <c r="B34" s="156" t="s">
        <v>130</v>
      </c>
      <c r="C34" s="76">
        <v>300</v>
      </c>
      <c r="D34" s="76">
        <v>300</v>
      </c>
      <c r="E34" s="77"/>
    </row>
    <row r="35" spans="2:5">
      <c r="B35" s="156" t="s">
        <v>131</v>
      </c>
      <c r="C35" s="76">
        <v>1500</v>
      </c>
      <c r="D35" s="76">
        <v>1500</v>
      </c>
      <c r="E35" s="77"/>
    </row>
    <row r="36" spans="2:5">
      <c r="B36" s="156"/>
      <c r="C36" s="76"/>
      <c r="D36" s="76"/>
      <c r="E36" s="77"/>
    </row>
    <row r="37" spans="2:5" ht="15" thickBot="1">
      <c r="B37" s="156"/>
      <c r="C37" s="76"/>
      <c r="D37" s="76"/>
      <c r="E37" s="77"/>
    </row>
    <row r="38" spans="2:5" ht="18.600000000000001" thickBot="1">
      <c r="B38" s="154" t="s">
        <v>132</v>
      </c>
      <c r="C38" s="54">
        <f>SUM(C33:C37)</f>
        <v>7800</v>
      </c>
      <c r="D38" s="54">
        <f t="shared" ref="D38:E38" si="0">SUM(D33:D37)</f>
        <v>7800</v>
      </c>
      <c r="E38" s="55">
        <f t="shared" si="0"/>
        <v>0</v>
      </c>
    </row>
    <row r="39" spans="2:5" ht="15" thickBot="1">
      <c r="B39" s="147"/>
      <c r="C39" s="79"/>
      <c r="D39" s="79"/>
      <c r="E39" s="80"/>
    </row>
    <row r="40" spans="2:5" ht="18.600000000000001" thickBot="1">
      <c r="B40" s="154" t="s">
        <v>133</v>
      </c>
      <c r="C40" s="54">
        <f>C29+C38</f>
        <v>53300</v>
      </c>
      <c r="D40" s="54">
        <f t="shared" ref="D40:E40" si="1">D29+D38</f>
        <v>55000</v>
      </c>
      <c r="E40" s="54">
        <f t="shared" si="1"/>
        <v>0</v>
      </c>
    </row>
    <row r="41" spans="2:5" ht="15" thickBot="1">
      <c r="B41" s="147"/>
      <c r="C41" s="79"/>
      <c r="D41" s="79"/>
      <c r="E41" s="80"/>
    </row>
    <row r="42" spans="2:5" ht="18.600000000000001" thickBot="1">
      <c r="B42" s="154" t="s">
        <v>134</v>
      </c>
      <c r="C42" s="89">
        <f>C29/C40</f>
        <v>0.85365853658536583</v>
      </c>
      <c r="D42" s="89">
        <f t="shared" ref="D42:E42" si="2">D29/D40</f>
        <v>0.85818181818181816</v>
      </c>
      <c r="E42" s="89" t="e">
        <f t="shared" si="2"/>
        <v>#DIV/0!</v>
      </c>
    </row>
  </sheetData>
  <sheetProtection algorithmName="SHA-512" hashValue="rbJoytvNmGGgQPD4QkkdUlAsEc1S44fEKPKwtAWyVNwSCQf/VCqzwpM2R12nKBkySvBVwYCEwKKNq9bnEN4a7w==" saltValue="7LxipY44tMMtlYBfsfgKFg==" spinCount="100000" sheet="1" objects="1" scenarios="1"/>
  <protectedRanges>
    <protectedRange sqref="C12:C13" name="Project Information Summary"/>
    <protectedRange sqref="B33:E37" name="Additional Funding Sources Summary"/>
  </protectedRanges>
  <mergeCells count="5">
    <mergeCell ref="B11:C11"/>
    <mergeCell ref="B20:E20"/>
    <mergeCell ref="B2:G2"/>
    <mergeCell ref="B4:G9"/>
    <mergeCell ref="B31:E31"/>
  </mergeCells>
  <conditionalFormatting sqref="F29">
    <cfRule type="containsText" dxfId="0" priority="1" operator="containsText" text="OVER BUDGET">
      <formula>NOT(ISERROR(SEARCH("OVER BUDGET",F29)))</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B2:H28"/>
  <sheetViews>
    <sheetView tabSelected="1" topLeftCell="A21" workbookViewId="0">
      <selection activeCell="B21" sqref="B21:H21"/>
    </sheetView>
  </sheetViews>
  <sheetFormatPr defaultColWidth="9" defaultRowHeight="14.45"/>
  <cols>
    <col min="1" max="1" width="2.875" style="9" customWidth="1"/>
    <col min="2" max="2" width="3.125" style="9" customWidth="1"/>
    <col min="3" max="3" width="30.625" style="9" customWidth="1"/>
    <col min="4" max="6" width="13" style="9" bestFit="1" customWidth="1"/>
    <col min="7" max="7" width="30.625" style="9" customWidth="1"/>
    <col min="8" max="8" width="39.625" style="9" customWidth="1"/>
    <col min="9" max="16384" width="9" style="9"/>
  </cols>
  <sheetData>
    <row r="2" spans="2:8">
      <c r="B2" s="312"/>
      <c r="C2" s="312"/>
      <c r="D2" s="312"/>
      <c r="E2" s="312"/>
    </row>
    <row r="3" spans="2:8">
      <c r="B3" s="312"/>
      <c r="C3" s="312"/>
      <c r="D3" s="312"/>
      <c r="E3" s="312"/>
    </row>
    <row r="4" spans="2:8">
      <c r="B4" s="312"/>
      <c r="C4" s="312"/>
      <c r="D4" s="312"/>
      <c r="E4" s="312"/>
    </row>
    <row r="5" spans="2:8">
      <c r="B5" s="312"/>
      <c r="C5" s="312"/>
      <c r="D5" s="312"/>
      <c r="E5" s="312"/>
    </row>
    <row r="6" spans="2:8">
      <c r="B6" s="312"/>
      <c r="C6" s="312"/>
      <c r="D6" s="312"/>
      <c r="E6" s="312"/>
    </row>
    <row r="7" spans="2:8" ht="15" thickBot="1"/>
    <row r="8" spans="2:8" ht="26.45" thickBot="1">
      <c r="B8" s="313" t="s">
        <v>135</v>
      </c>
      <c r="C8" s="314"/>
      <c r="D8" s="314"/>
      <c r="E8" s="314"/>
      <c r="F8" s="314"/>
      <c r="G8" s="314"/>
      <c r="H8" s="315"/>
    </row>
    <row r="9" spans="2:8" ht="15" thickBot="1">
      <c r="B9" s="415"/>
      <c r="C9" s="416"/>
      <c r="D9" s="416"/>
      <c r="E9" s="416"/>
      <c r="F9" s="416"/>
      <c r="G9" s="416"/>
      <c r="H9" s="417"/>
    </row>
    <row r="10" spans="2:8" ht="18">
      <c r="B10" s="405" t="s">
        <v>136</v>
      </c>
      <c r="C10" s="406"/>
      <c r="D10" s="406"/>
      <c r="E10" s="406"/>
      <c r="F10" s="406"/>
      <c r="G10" s="406"/>
      <c r="H10" s="407"/>
    </row>
    <row r="11" spans="2:8" s="50" customFormat="1" ht="60" customHeight="1">
      <c r="B11" s="408" t="s">
        <v>137</v>
      </c>
      <c r="C11" s="409"/>
      <c r="D11" s="409"/>
      <c r="E11" s="409"/>
      <c r="F11" s="409"/>
      <c r="G11" s="409"/>
      <c r="H11" s="410"/>
    </row>
    <row r="12" spans="2:8" s="50" customFormat="1" ht="60" customHeight="1">
      <c r="B12" s="408" t="s">
        <v>138</v>
      </c>
      <c r="C12" s="409"/>
      <c r="D12" s="409"/>
      <c r="E12" s="409"/>
      <c r="F12" s="409"/>
      <c r="G12" s="409"/>
      <c r="H12" s="410"/>
    </row>
    <row r="13" spans="2:8" s="50" customFormat="1" ht="75" customHeight="1">
      <c r="B13" s="411" t="s">
        <v>139</v>
      </c>
      <c r="C13" s="409"/>
      <c r="D13" s="409"/>
      <c r="E13" s="409"/>
      <c r="F13" s="409"/>
      <c r="G13" s="409"/>
      <c r="H13" s="410"/>
    </row>
    <row r="14" spans="2:8" s="50" customFormat="1" ht="45" customHeight="1">
      <c r="B14" s="412" t="s">
        <v>140</v>
      </c>
      <c r="C14" s="413"/>
      <c r="D14" s="413"/>
      <c r="E14" s="413"/>
      <c r="F14" s="413"/>
      <c r="G14" s="413"/>
      <c r="H14" s="414"/>
    </row>
    <row r="15" spans="2:8" s="50" customFormat="1" ht="112.5" customHeight="1">
      <c r="B15" s="412" t="s">
        <v>141</v>
      </c>
      <c r="C15" s="413"/>
      <c r="D15" s="413"/>
      <c r="E15" s="413"/>
      <c r="F15" s="413"/>
      <c r="G15" s="413"/>
      <c r="H15" s="414"/>
    </row>
    <row r="16" spans="2:8">
      <c r="B16" s="111"/>
      <c r="C16" s="112"/>
      <c r="D16" s="120" t="s">
        <v>77</v>
      </c>
      <c r="E16" s="120" t="s">
        <v>142</v>
      </c>
      <c r="F16" s="120" t="s">
        <v>143</v>
      </c>
      <c r="G16" s="307"/>
      <c r="H16" s="113"/>
    </row>
    <row r="17" spans="2:8">
      <c r="B17" s="111"/>
      <c r="C17" s="114" t="s">
        <v>72</v>
      </c>
      <c r="D17" s="121">
        <v>0.34300000000000003</v>
      </c>
      <c r="E17" s="121">
        <v>0.32600000000000001</v>
      </c>
      <c r="F17" s="121">
        <v>0.32600000000000001</v>
      </c>
      <c r="G17" s="112"/>
      <c r="H17" s="102"/>
    </row>
    <row r="18" spans="2:8">
      <c r="B18" s="111"/>
      <c r="C18" s="114" t="s">
        <v>73</v>
      </c>
      <c r="D18" s="121">
        <v>0.184</v>
      </c>
      <c r="E18" s="121">
        <v>0.18099999999999999</v>
      </c>
      <c r="F18" s="121">
        <v>0.18099999999999999</v>
      </c>
      <c r="G18" s="112"/>
      <c r="H18" s="102"/>
    </row>
    <row r="19" spans="2:8">
      <c r="B19" s="111"/>
      <c r="C19" s="114" t="s">
        <v>74</v>
      </c>
      <c r="D19" s="121">
        <v>3.1E-2</v>
      </c>
      <c r="E19" s="121">
        <v>2.4E-2</v>
      </c>
      <c r="F19" s="121">
        <v>2.4E-2</v>
      </c>
      <c r="G19" s="112"/>
      <c r="H19" s="102"/>
    </row>
    <row r="20" spans="2:8">
      <c r="B20" s="198"/>
      <c r="C20" s="114" t="s">
        <v>75</v>
      </c>
      <c r="D20" s="308">
        <v>0.15</v>
      </c>
      <c r="E20" s="308">
        <v>0.17799999999999999</v>
      </c>
      <c r="F20" s="308">
        <v>0.17799999999999999</v>
      </c>
      <c r="G20" s="199"/>
      <c r="H20" s="309"/>
    </row>
    <row r="21" spans="2:8" s="50" customFormat="1" ht="262.5" customHeight="1">
      <c r="B21" s="418" t="s">
        <v>144</v>
      </c>
      <c r="C21" s="413"/>
      <c r="D21" s="413"/>
      <c r="E21" s="413"/>
      <c r="F21" s="413"/>
      <c r="G21" s="413"/>
      <c r="H21" s="414"/>
    </row>
    <row r="22" spans="2:8">
      <c r="B22" s="108"/>
      <c r="C22" s="109"/>
      <c r="D22" s="122" t="str">
        <f>D16</f>
        <v>Fiscal Year 2024</v>
      </c>
      <c r="E22" s="122" t="str">
        <f>E16</f>
        <v>Fiscal Year 2025</v>
      </c>
      <c r="F22" s="122" t="str">
        <f>F16</f>
        <v>Fiscal Year 2026</v>
      </c>
      <c r="G22" s="109"/>
      <c r="H22" s="110"/>
    </row>
    <row r="23" spans="2:8">
      <c r="B23" s="198"/>
      <c r="C23" s="109" t="s">
        <v>145</v>
      </c>
      <c r="D23" s="310">
        <v>6298</v>
      </c>
      <c r="E23" s="310">
        <v>6423</v>
      </c>
      <c r="F23" s="310">
        <v>6552</v>
      </c>
      <c r="G23" s="199"/>
      <c r="H23" s="309"/>
    </row>
    <row r="24" spans="2:8" ht="15" thickBot="1">
      <c r="B24" s="200"/>
      <c r="C24" s="201"/>
      <c r="D24" s="201"/>
      <c r="E24" s="201"/>
      <c r="F24" s="201"/>
      <c r="G24" s="201"/>
      <c r="H24" s="311"/>
    </row>
    <row r="25" spans="2:8" ht="15" thickBot="1">
      <c r="B25" s="415"/>
      <c r="C25" s="416"/>
      <c r="D25" s="416"/>
      <c r="E25" s="416"/>
      <c r="F25" s="416"/>
      <c r="G25" s="416"/>
      <c r="H25" s="417"/>
    </row>
    <row r="26" spans="2:8" ht="18">
      <c r="B26" s="405" t="s">
        <v>146</v>
      </c>
      <c r="C26" s="406"/>
      <c r="D26" s="406"/>
      <c r="E26" s="406"/>
      <c r="F26" s="406"/>
      <c r="G26" s="406"/>
      <c r="H26" s="407"/>
    </row>
    <row r="27" spans="2:8" ht="75" customHeight="1">
      <c r="B27" s="419" t="s">
        <v>147</v>
      </c>
      <c r="C27" s="420"/>
      <c r="D27" s="420"/>
      <c r="E27" s="420"/>
      <c r="F27" s="420"/>
      <c r="G27" s="420"/>
      <c r="H27" s="421"/>
    </row>
    <row r="28" spans="2:8" ht="60" customHeight="1" thickBot="1">
      <c r="B28" s="346" t="s">
        <v>148</v>
      </c>
      <c r="C28" s="347"/>
      <c r="D28" s="347"/>
      <c r="E28" s="347"/>
      <c r="F28" s="347"/>
      <c r="G28" s="347"/>
      <c r="H28" s="348"/>
    </row>
  </sheetData>
  <sheetProtection algorithmName="SHA-512" hashValue="V68K+e9+f5aJPxrW9S6/wRM1A/5QIj0FTS1gWYObbv1F2q7i7IVEppiF1SUO9FIboxlGOPSNnHClK5brMjaibw==" saltValue="faKnn39m6Je8CLPbT6fNEQ==" spinCount="100000" sheet="1" objects="1" scenarios="1"/>
  <mergeCells count="14">
    <mergeCell ref="B2:E6"/>
    <mergeCell ref="B8:H8"/>
    <mergeCell ref="B28:H28"/>
    <mergeCell ref="B10:H10"/>
    <mergeCell ref="B11:H11"/>
    <mergeCell ref="B12:H12"/>
    <mergeCell ref="B13:H13"/>
    <mergeCell ref="B14:H14"/>
    <mergeCell ref="B15:H15"/>
    <mergeCell ref="B9:H9"/>
    <mergeCell ref="B25:H25"/>
    <mergeCell ref="B21:H21"/>
    <mergeCell ref="B26:H26"/>
    <mergeCell ref="B27:H2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7" ma:contentTypeDescription="Create a new document." ma:contentTypeScope="" ma:versionID="2df259c264cd4d35173f1130149b9341">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d3c75cc07ea2d79047155a6e00a59596"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C29B7-08D3-4C86-AB79-EB764BA07875}"/>
</file>

<file path=customXml/itemProps2.xml><?xml version="1.0" encoding="utf-8"?>
<ds:datastoreItem xmlns:ds="http://schemas.openxmlformats.org/officeDocument/2006/customXml" ds:itemID="{3FBDAF19-CB7E-4D26-B3E9-2B72120621F6}"/>
</file>

<file path=customXml/itemProps3.xml><?xml version="1.0" encoding="utf-8"?>
<ds:datastoreItem xmlns:ds="http://schemas.openxmlformats.org/officeDocument/2006/customXml" ds:itemID="{8DB3788C-8E2F-44D9-B020-E737D7C42B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2025-01-02T18:40:48Z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