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mc:AlternateContent xmlns:mc="http://schemas.openxmlformats.org/markup-compatibility/2006">
    <mc:Choice Requires="x15">
      <x15ac:absPath xmlns:x15ac="http://schemas.microsoft.com/office/spreadsheetml/2010/11/ac" url="C:\Users\tarok\Downloads\"/>
    </mc:Choice>
  </mc:AlternateContent>
  <xr:revisionPtr revIDLastSave="0" documentId="8_{BFFED0F0-0483-415B-9008-F0BF5B64223E}" xr6:coauthVersionLast="47" xr6:coauthVersionMax="47" xr10:uidLastSave="{00000000-0000-0000-0000-000000000000}"/>
  <bookViews>
    <workbookView xWindow="9804" yWindow="0" windowWidth="13236" windowHeight="12336" firstSheet="2" activeTab="2" xr2:uid="{00000000-000D-0000-FFFF-FFFF00000000}"/>
  </bookViews>
  <sheets>
    <sheet name="Instructions &amp; Guidelines" sheetId="2" r:id="rId1"/>
    <sheet name="Mini Grant Personnel Summary" sheetId="4" r:id="rId2"/>
    <sheet name="Mini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B2" i="1" l="1"/>
  <c r="B2" i="3"/>
  <c r="D61" i="1"/>
  <c r="D56" i="1"/>
  <c r="B2" i="4"/>
  <c r="D11" i="4"/>
  <c r="G13" i="4"/>
  <c r="H13" i="4" s="1"/>
  <c r="G14" i="4"/>
  <c r="H14" i="4" s="1"/>
  <c r="G15" i="4"/>
  <c r="H15" i="4" s="1"/>
  <c r="G16" i="4"/>
  <c r="H16" i="4" s="1"/>
  <c r="G17" i="4"/>
  <c r="H17" i="4" s="1"/>
  <c r="F19" i="4"/>
  <c r="H19" i="4" l="1"/>
  <c r="G19" i="4"/>
  <c r="D12" i="1" l="1"/>
  <c r="D17" i="1"/>
  <c r="D23" i="1"/>
  <c r="D39" i="1"/>
  <c r="D43" i="1"/>
  <c r="D51" i="1"/>
  <c r="D67" i="1"/>
  <c r="D70" i="1"/>
  <c r="C24" i="3" l="1"/>
  <c r="C35" i="3"/>
  <c r="C29" i="3" l="1"/>
  <c r="C21" i="3"/>
  <c r="C23" i="3"/>
  <c r="D13" i="1" l="1"/>
  <c r="D14" i="1" s="1"/>
  <c r="D18" i="1" l="1"/>
  <c r="C22" i="3" l="1"/>
  <c r="D19" i="1"/>
  <c r="D57" i="1" l="1"/>
  <c r="D62" i="1" l="1"/>
  <c r="D68" i="1" s="1"/>
  <c r="D71" i="1" s="1"/>
  <c r="C25" i="3" l="1"/>
  <c r="F71" i="1"/>
  <c r="C26" i="3"/>
  <c r="C37" i="3" s="1"/>
  <c r="C39" i="3" s="1"/>
  <c r="G71" i="1" l="1"/>
  <c r="D26" i="3"/>
  <c r="E26" i="3" s="1"/>
</calcChain>
</file>

<file path=xl/sharedStrings.xml><?xml version="1.0" encoding="utf-8"?>
<sst xmlns="http://schemas.openxmlformats.org/spreadsheetml/2006/main" count="153" uniqueCount="113">
  <si>
    <r>
      <rPr>
        <b/>
        <sz val="11"/>
        <color rgb="FF000000"/>
        <rFont val="Calibri"/>
      </rPr>
      <t xml:space="preserve">To download this template, click File &gt; Save As &gt; Download a Copy. 
If you upload this template to Google Sheets to work on it collaboratively, you will need to pull that information into a fresh copy of this template that has not been uploaded to Google Sheets as </t>
    </r>
    <r>
      <rPr>
        <b/>
        <sz val="11"/>
        <color rgb="FFFF0000"/>
        <rFont val="Calibri"/>
      </rPr>
      <t>uploading this template to Google Sheet breaks it.</t>
    </r>
  </si>
  <si>
    <t>Campus Sustainability Fund - Mini Grant Funding Request - Instructions &amp; Guidelines</t>
  </si>
  <si>
    <r>
      <rPr>
        <b/>
        <u/>
        <sz val="11"/>
        <color rgb="FF000000"/>
        <rFont val="Calibri"/>
      </rPr>
      <t>Instructions:</t>
    </r>
    <r>
      <rPr>
        <sz val="11"/>
        <color rgb="FF000000"/>
        <rFont val="Calibri"/>
      </rPr>
      <t xml:space="preserve"> This budget template should be filled out as part of any </t>
    </r>
    <r>
      <rPr>
        <b/>
        <sz val="11"/>
        <color rgb="FF000000"/>
        <rFont val="Calibri"/>
      </rPr>
      <t xml:space="preserve">Mini Grant </t>
    </r>
    <r>
      <rPr>
        <sz val="11"/>
        <color rgb="FF000000"/>
        <rFont val="Calibri"/>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as part of the </t>
    </r>
    <r>
      <rPr>
        <b/>
        <sz val="11"/>
        <color rgb="FF000000"/>
        <rFont val="Calibri"/>
      </rPr>
      <t>Fall 2023 or Spring 2024 Mini Grant</t>
    </r>
    <r>
      <rPr>
        <sz val="11"/>
        <color rgb="FF000000"/>
        <rFont val="Calibri"/>
      </rPr>
      <t xml:space="preserve"> funding cycles. 
This budget template is broken into three parts, each requiring applicants to input information before this budget template may be submitted as part of their application. Please read the instructions and guidelines on each individual sheet carefully. </t>
    </r>
    <r>
      <rPr>
        <b/>
        <sz val="11"/>
        <color rgb="FF000000"/>
        <rFont val="Calibri"/>
      </rPr>
      <t xml:space="preserve">Additional information and definitions for each sheet can be found in the Additional Info &amp; Definitions sheet.
Applicants should populate only the sky blue cells on each sheet, where applicable, and mind the pop-up notes throughout the sheet, providing any notes they feel will help bolster their overall proposal and/or that tie back to their written application. </t>
    </r>
    <r>
      <rPr>
        <sz val="11"/>
        <color rgb="FF000000"/>
        <rFont val="Calibri"/>
      </rPr>
      <t xml:space="preserve">Note that applicants will </t>
    </r>
    <r>
      <rPr>
        <b/>
        <u/>
        <sz val="11"/>
        <color rgb="FF000000"/>
        <rFont val="Calibri"/>
      </rPr>
      <t>not</t>
    </r>
    <r>
      <rPr>
        <sz val="11"/>
        <color rgb="FF000000"/>
        <rFont val="Calibri"/>
      </rPr>
      <t xml:space="preserve">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Name_2023-2024 Mini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</si>
  <si>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theme="1"/>
        <rFont val="Calibri"/>
        <family val="2"/>
        <scheme val="minor"/>
      </rPr>
      <t>Instructions</t>
    </r>
    <r>
      <rPr>
        <sz val="11"/>
        <color theme="1"/>
        <rFont val="Calibri"/>
        <family val="2"/>
        <scheme val="minor"/>
      </rPr>
      <t xml:space="preserve">: This sheet serves to summarize all personnel expenditures associated with your project. Because full benefit and ancillary employees, as well as graduate assistants, represent such a large budgetary encumbrance, the CSF will not fund these types of employees through Mini Grants. These employees, however, can be funded through Annual Grants. As a result, only student employees may be funded here. </t>
    </r>
    <r>
      <rPr>
        <b/>
        <sz val="11"/>
        <color theme="1"/>
        <rFont val="Calibri"/>
        <family val="2"/>
        <scheme val="minor"/>
      </rPr>
      <t>Additional information and definitions, including minimum wage increases and more can be found in the Additional Info &amp; Definitions sheet.</t>
    </r>
  </si>
  <si>
    <t xml:space="preserve">If you have no personnel to include as part of your project, please continue to the Mini Grant Operating Budget sheet. </t>
  </si>
  <si>
    <t xml:space="preserve">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</si>
  <si>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inor"/>
      </rPr>
      <t>emilyhaworth@arizona.edu</t>
    </r>
    <r>
      <rPr>
        <sz val="11"/>
        <color theme="1"/>
        <rFont val="Calibri"/>
        <family val="2"/>
        <scheme val="minor"/>
      </rPr>
      <t>.</t>
    </r>
  </si>
  <si>
    <t>Student Employees</t>
  </si>
  <si>
    <t>Employee Number</t>
  </si>
  <si>
    <t>Employee Working Title</t>
  </si>
  <si>
    <t>Funding Request Amount(s)</t>
  </si>
  <si>
    <t>Notes</t>
  </si>
  <si>
    <t>Hourly Rate</t>
  </si>
  <si>
    <t>Hours Per Week</t>
  </si>
  <si>
    <t>Number of Weeks</t>
  </si>
  <si>
    <t>Total Wages</t>
  </si>
  <si>
    <t>Total ERE</t>
  </si>
  <si>
    <t>Student Employee #1</t>
  </si>
  <si>
    <t>student stipend</t>
  </si>
  <si>
    <t>Student Employee #2</t>
  </si>
  <si>
    <t>Student Employee #3</t>
  </si>
  <si>
    <t>Student Employee #4</t>
  </si>
  <si>
    <t>Student Employee #5</t>
  </si>
  <si>
    <t xml:space="preserve">Total Personnel/ERE     </t>
  </si>
  <si>
    <r>
      <rPr>
        <b/>
        <u/>
        <sz val="11"/>
        <color theme="1"/>
        <rFont val="Calibri"/>
        <family val="2"/>
        <scheme val="minor"/>
      </rPr>
      <t>Instructions</t>
    </r>
    <r>
      <rPr>
        <sz val="11"/>
        <color theme="1"/>
        <rFont val="Calibri"/>
        <family val="2"/>
        <scheme val="minor"/>
      </rPr>
      <t xml:space="preserve">: This sheet serves as a deeper summary of your proposed project's operating budget. </t>
    </r>
    <r>
      <rPr>
        <b/>
        <sz val="11"/>
        <color theme="1"/>
        <rFont val="Calibri"/>
        <family val="2"/>
        <scheme val="minor"/>
      </rPr>
      <t>Additional information and definitions, including what fiscal years and administrative service charge are and more can be found in the Additional Info &amp; Definitions sheet.</t>
    </r>
  </si>
  <si>
    <r>
      <t xml:space="preserve">Supplies &amp; Related Operations Expenses may include event space rental, food, office supplies, speaker fees, etc. Please provide more detail than just "supplies" or "food" by including more information such as "Approximately X posters for advertising, including design and printing costs," "food for 50 people," or "room rental, anticipated in the Student Union," etc. We strongly encourage, but do not currently require, all projects that purchase food as part of their project to choose </t>
    </r>
    <r>
      <rPr>
        <b/>
        <sz val="11"/>
        <color theme="1"/>
        <rFont val="Calibri"/>
        <family val="2"/>
        <scheme val="minor"/>
      </rPr>
      <t>plant based options whenever possible</t>
    </r>
    <r>
      <rPr>
        <sz val="11"/>
        <color theme="1"/>
        <rFont val="Calibri"/>
        <family val="2"/>
        <scheme val="minor"/>
      </rPr>
      <t xml:space="preserve"> to limit the greenhouse gas footprint of the project. Please keep this in mind when constructing your budget. </t>
    </r>
  </si>
  <si>
    <r>
      <rPr>
        <sz val="11"/>
        <color rgb="FF000000"/>
        <rFont val="Calibri"/>
      </rPr>
      <t xml:space="preserve">As a reminder, all funding for Mini Grants is attached to the University of Arizona's fiscal year schedule with approved funding dispersed within two weeks of project approval and </t>
    </r>
    <r>
      <rPr>
        <b/>
        <sz val="11"/>
        <color rgb="FF000000"/>
        <rFont val="Calibri"/>
      </rPr>
      <t>must be spent by June 30, 2024</t>
    </r>
    <r>
      <rPr>
        <sz val="11"/>
        <color rgb="FF000000"/>
        <rFont val="Calibri"/>
      </rPr>
      <t>. Spending not used within the approved fiscal year must be returned to the Campus Sustainability Fund and spending outside of the approved time period will require repayment to the CSF.</t>
    </r>
  </si>
  <si>
    <t xml:space="preserve">Note that both administrative service charge and the total mini grant funding request are rounded up to the nearest $10 and $100, respectively, to keep figures cleaner. </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</si>
  <si>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</si>
  <si>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</si>
  <si>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</si>
  <si>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</si>
  <si>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</si>
  <si>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</si>
  <si>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Student Employees Wages</t>
  </si>
  <si>
    <t xml:space="preserve">Total Personnel Wages     </t>
  </si>
  <si>
    <t>Employee Related Expenses (ERE)</t>
  </si>
  <si>
    <t xml:space="preserve">Student Employees ERE </t>
  </si>
  <si>
    <t xml:space="preserve">Total Employee Related Expenses     </t>
  </si>
  <si>
    <t>Supplies &amp; Related Operations</t>
  </si>
  <si>
    <t>Category (Object Codes 3000-5935)</t>
  </si>
  <si>
    <t>Supplies/Operations Expenses</t>
  </si>
  <si>
    <t xml:space="preserve">Sculpey Polymer Clay </t>
  </si>
  <si>
    <t>120 packs of 20z clay; 60 light pink 60 dark pink; online purchase only, clay not carried by any tucson art store</t>
  </si>
  <si>
    <t>Paintbrushes (6)</t>
  </si>
  <si>
    <t xml:space="preserve">Blick Masterstroke Interlocking Bristle Brush Set </t>
  </si>
  <si>
    <t>Clay Tool Set (5)</t>
  </si>
  <si>
    <t>Blisstime 30 piece clay toolset</t>
  </si>
  <si>
    <t>24'' x 36'' stretched canvas (4)</t>
  </si>
  <si>
    <t>Table covers</t>
  </si>
  <si>
    <t>using APASA space for project: ensure clean space</t>
  </si>
  <si>
    <t>Acylic paint</t>
  </si>
  <si>
    <t>Super Glue</t>
  </si>
  <si>
    <t>attaching clay charms to canvas</t>
  </si>
  <si>
    <t>Modge Podge</t>
  </si>
  <si>
    <t>Sealing all clay items</t>
  </si>
  <si>
    <t>Food and Drink for celebration event</t>
  </si>
  <si>
    <t>Finger foods from local Japanese Restaurant Ikkyu and Tucson cultural food heritage project Chinese Chorizo Project; Budget from average APASA food/drink spending for events ~50 people</t>
  </si>
  <si>
    <t>Commemorative postcards and signage</t>
  </si>
  <si>
    <t>Gifts for event attendees that feature project art, artist statement and background as well as sinage for the piece.  Printed at local print shop Gloo Factory</t>
  </si>
  <si>
    <t>Box nails</t>
  </si>
  <si>
    <t>For hanging piece to wall</t>
  </si>
  <si>
    <t>Carrd pro standard site account</t>
  </si>
  <si>
    <t>Website domain for project documentation and information</t>
  </si>
  <si>
    <t>Student stipends (5)</t>
  </si>
  <si>
    <t>$180 student stipend, due to condensed timeline of the project and approval from the fisal officer</t>
  </si>
  <si>
    <t xml:space="preserve">Total Supplies &amp; Related Operations     </t>
  </si>
  <si>
    <t>Travel</t>
  </si>
  <si>
    <t>Category (Object Codes 7000-7980)</t>
  </si>
  <si>
    <t>Air Travel</t>
  </si>
  <si>
    <t>Ground Travel</t>
  </si>
  <si>
    <t>Hotels</t>
  </si>
  <si>
    <t>Other Travel</t>
  </si>
  <si>
    <t xml:space="preserve">Total Travel     </t>
  </si>
  <si>
    <t>Subtotal Mini Grant Funding Request</t>
  </si>
  <si>
    <t>Funding Request Amount</t>
  </si>
  <si>
    <t xml:space="preserve">Subtotal All Expenses     </t>
  </si>
  <si>
    <t>Administrative Service Charge</t>
  </si>
  <si>
    <t>Administrative Service Charge (2%)</t>
  </si>
  <si>
    <t>Total Mini Grant Funding Request</t>
  </si>
  <si>
    <t xml:space="preserve">Total Mini Grant Funding Request     </t>
  </si>
  <si>
    <t xml:space="preserve">Rounded Mini Grant Funding Request     </t>
  </si>
  <si>
    <r>
      <rPr>
        <b/>
        <u/>
        <sz val="11"/>
        <color theme="1"/>
        <rFont val="Calibri"/>
        <family val="2"/>
        <scheme val="major"/>
      </rPr>
      <t>Instructions:</t>
    </r>
    <r>
      <rPr>
        <sz val="11"/>
        <color theme="1"/>
        <rFont val="Calibri"/>
        <family val="2"/>
        <scheme val="major"/>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"Mini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theme="1"/>
        <rFont val="Calibri"/>
        <family val="2"/>
        <scheme val="major"/>
      </rPr>
      <t xml:space="preserve">In-kind support </t>
    </r>
    <r>
      <rPr>
        <b/>
        <u/>
        <sz val="11"/>
        <color theme="1"/>
        <rFont val="Calibri"/>
        <family val="2"/>
        <scheme val="major"/>
      </rPr>
      <t>should</t>
    </r>
    <r>
      <rPr>
        <b/>
        <sz val="11"/>
        <color theme="1"/>
        <rFont val="Calibri"/>
        <family val="2"/>
        <scheme val="major"/>
      </rPr>
      <t xml:space="preserve"> be included.  </t>
    </r>
    <r>
      <rPr>
        <sz val="11"/>
        <color theme="1"/>
        <rFont val="Calibri"/>
        <family val="2"/>
        <scheme val="major"/>
      </rPr>
      <t xml:space="preserve">
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r>
      <rPr>
        <sz val="11"/>
        <color theme="1"/>
        <rFont val="Calibri"/>
        <family val="2"/>
        <scheme val="major"/>
      </rPr>
      <t xml:space="preserve">. </t>
    </r>
  </si>
  <si>
    <t>Project Information Summary</t>
  </si>
  <si>
    <t>Project Name</t>
  </si>
  <si>
    <t>The Sakura Project</t>
  </si>
  <si>
    <t>Department Name (no abbreviations please)</t>
  </si>
  <si>
    <t>Asian Pacific American Student Affairs</t>
  </si>
  <si>
    <t>KFS Account Number</t>
  </si>
  <si>
    <t>Subaccount Number</t>
  </si>
  <si>
    <t>Project Code</t>
  </si>
  <si>
    <t>MG 24.09</t>
  </si>
  <si>
    <t>Project Start Date</t>
  </si>
  <si>
    <t>Project End Date</t>
  </si>
  <si>
    <t>Project Budget Summary</t>
  </si>
  <si>
    <t>Total Student Employee Wages &amp; ERE</t>
  </si>
  <si>
    <t>Total Supplies &amp; Related Operations</t>
  </si>
  <si>
    <t>Total Travel</t>
  </si>
  <si>
    <t>Total Administrative Service Charge</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</si>
  <si>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</si>
  <si>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</si>
  <si>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</si>
  <si>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</si>
  <si>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</si>
  <si>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Mini Grant Funding Request - Additional Information &amp; Definitions</t>
  </si>
  <si>
    <t xml:space="preserve">   Personnel Summary Information &amp; Definitions:</t>
  </si>
  <si>
    <r>
      <rPr>
        <b/>
        <i/>
        <sz val="11"/>
        <color rgb="FF000000"/>
        <rFont val="Calibri"/>
      </rPr>
      <t xml:space="preserve">     * Minimum Wage: </t>
    </r>
    <r>
      <rPr>
        <sz val="11"/>
        <color rgb="FF000000"/>
        <rFont val="Calibri"/>
      </rPr>
      <t xml:space="preserve">Please ensure that all hourly rates meet the minimum wage. Minimum wage for student employees is $14.50 per hour from July 1, 2023 to June 30, 2024. Minimum wage is expected to rise to $15.00 per hour in fiscal years 2025 and 2026. </t>
    </r>
  </si>
  <si>
    <r>
      <rPr>
        <b/>
        <sz val="11"/>
        <color theme="1"/>
        <rFont val="Calibri"/>
        <family val="2"/>
        <scheme val="major"/>
      </rPr>
      <t xml:space="preserve">     * </t>
    </r>
    <r>
      <rPr>
        <b/>
        <i/>
        <sz val="11"/>
        <color theme="1"/>
        <rFont val="Calibri"/>
        <family val="2"/>
        <scheme val="major"/>
      </rPr>
      <t>Student Stipends</t>
    </r>
    <r>
      <rPr>
        <b/>
        <sz val="11"/>
        <color theme="1"/>
        <rFont val="Calibri"/>
        <family val="2"/>
        <scheme val="major"/>
      </rPr>
      <t>:</t>
    </r>
    <r>
      <rPr>
        <sz val="11"/>
        <color theme="1"/>
        <rFont val="Calibri"/>
        <family val="2"/>
        <scheme val="major"/>
      </rPr>
      <t xml:space="preserve"> The CSF does not fund student </t>
    </r>
    <r>
      <rPr>
        <i/>
        <sz val="11"/>
        <color theme="1"/>
        <rFont val="Calibri"/>
        <family val="2"/>
        <scheme val="major"/>
      </rPr>
      <t>stipends</t>
    </r>
    <r>
      <rPr>
        <sz val="11"/>
        <color theme="1"/>
        <rFont val="Calibri"/>
        <family val="2"/>
        <scheme val="major"/>
      </rPr>
      <t xml:space="preserve"> for undergraduate students and instead strongly supports paying students at least the minimum wage as an hourly employee. Applicants may pay more than the current minimum wage if they feel it is appropriate. </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</si>
  <si>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the CSF will use the current fiscal year's rate. For Fiscal Year 2024 (https://financialservices.arizona.edu/accounting/ere-rates), these rates are as follows and are automatically used in the Mini Grant Personnel Summary Sheet. </t>
    </r>
  </si>
  <si>
    <t>Fiscal Year 2024</t>
  </si>
  <si>
    <t xml:space="preserve">   Operating Budget Information &amp; Definitions:</t>
  </si>
  <si>
    <r>
      <rPr>
        <sz val="11"/>
        <color theme="1"/>
        <rFont val="Calibri"/>
        <family val="2"/>
        <scheme val="major"/>
      </rPr>
      <t xml:space="preserve">     </t>
    </r>
    <r>
      <rPr>
        <b/>
        <i/>
        <sz val="11"/>
        <color theme="1"/>
        <rFont val="Calibri"/>
        <family val="2"/>
        <scheme val="major"/>
      </rPr>
      <t>* Fiscal Year</t>
    </r>
    <r>
      <rPr>
        <sz val="11"/>
        <color theme="1"/>
        <rFont val="Calibri"/>
        <family val="2"/>
        <scheme val="major"/>
      </rPr>
      <t>:</t>
    </r>
    <r>
      <rPr>
        <b/>
        <sz val="11"/>
        <color theme="1"/>
        <rFont val="Calibri"/>
        <family val="2"/>
        <scheme val="major"/>
      </rPr>
      <t xml:space="preserve"> </t>
    </r>
    <r>
      <rPr>
        <sz val="11"/>
        <color theme="1"/>
        <rFont val="Calibri"/>
        <family val="2"/>
        <scheme val="major"/>
      </rPr>
      <t>The University operates on fiscal years which run from July 1 through June 30. For example, fiscal year 2025 (FY 2025) is July 1, 2024 to June 30, 2025. All funding for Mini Grants is attached to the University of Arizona's fiscal year schedule with approved funding dispersed within two weeks of project approval and must be spent by June 30, 2023. Funding not used within the approved fiscal year must be returned to the Campus Sustainability Fund and spending outside of the approved time period will require repayment to the CSF.</t>
    </r>
  </si>
  <si>
    <r>
      <t xml:space="preserve">     </t>
    </r>
    <r>
      <rPr>
        <b/>
        <i/>
        <sz val="11"/>
        <color theme="1"/>
        <rFont val="Calibri"/>
        <family val="2"/>
        <scheme val="minor"/>
      </rPr>
      <t>* Administrative Service Charge</t>
    </r>
    <r>
      <rPr>
        <sz val="11"/>
        <color theme="1"/>
        <rFont val="Calibri"/>
        <family val="2"/>
        <scheme val="minor"/>
      </rPr>
      <t>: The University assesses all financial transactions a 2% administrative service charge or ASC to recover overhead costs incurred by these transactions (</t>
    </r>
    <r>
      <rPr>
        <sz val="11"/>
        <color rgb="FF0070C0"/>
        <rFont val="Calibri"/>
        <family val="2"/>
        <scheme val="minor"/>
      </rPr>
      <t>https://policy.fso.arizona.edu/fsm/600/617</t>
    </r>
    <r>
      <rPr>
        <sz val="11"/>
        <color theme="1"/>
        <rFont val="Calibri"/>
        <family val="2"/>
        <scheme val="minor"/>
      </rPr>
      <t xml:space="preserve">). This is automatically calculated in this template. Applicants do not need to do anything with ASC if funding for their project is approved as ASC is automatically assessed in UAccess and is budgeted for within this document. </t>
    </r>
    <r>
      <rPr>
        <b/>
        <sz val="11"/>
        <color theme="1"/>
        <rFont val="Calibri"/>
        <family val="2"/>
        <scheme val="minor"/>
      </rPr>
      <t xml:space="preserve">The CSF funding limit of $5,000 includes ASC.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</si>
</sst>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dd\-mmm\-yy"/>
    <numFmt numFmtId="165" formatCode="_(&quot;$&quot;* #,##0.00_);_(&quot;$&quot;* \(#,##0.00\);_(&quot;$&quot;* &quot;-&quot;???_);_(@_)"/>
    <numFmt numFmtId="166" formatCode="0.0%"/>
    <numFmt numFmtId="167" formatCode="_([$$-409]* #,##0.00_);_([$$-409]* \(#,##0.00\);_([$$-409]* &quot;-&quot;??_);_(@_)"/>
  </numFmts>
  <fonts count="35">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u/>
      <sz val="11"/>
      <color theme="1"/>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b/>
      <u/>
      <sz val="11"/>
      <color theme="1"/>
      <name val="Calibri"/>
      <family val="2"/>
      <scheme val="minor"/>
    </font>
    <font>
      <b/>
      <sz val="11"/>
      <color rgb="FFFF0000"/>
      <name val="Calibri"/>
      <family val="2"/>
      <scheme val="major"/>
    </font>
    <font>
      <b/>
      <i/>
      <sz val="11"/>
      <color theme="1"/>
      <name val="Calibri"/>
      <family val="2"/>
      <scheme val="minor"/>
    </font>
    <font>
      <b/>
      <i/>
      <sz val="14"/>
      <color theme="1"/>
      <name val="Calibri"/>
      <family val="2"/>
      <scheme val="major"/>
    </font>
    <font>
      <sz val="11"/>
      <color rgb="FF0070C0"/>
      <name val="Calibri"/>
      <family val="2"/>
      <scheme val="minor"/>
    </font>
    <font>
      <b/>
      <i/>
      <sz val="11"/>
      <color rgb="FF000000"/>
      <name val="Calibri"/>
    </font>
    <font>
      <sz val="11"/>
      <color rgb="FF000000"/>
      <name val="Calibri"/>
    </font>
    <font>
      <b/>
      <sz val="11"/>
      <color rgb="FF000000"/>
      <name val="Calibri"/>
    </font>
    <font>
      <b/>
      <sz val="11"/>
      <color rgb="FFFF0000"/>
      <name val="Calibri"/>
    </font>
    <font>
      <b/>
      <sz val="11"/>
      <color theme="1"/>
      <name val="Calibri"/>
    </font>
    <font>
      <b/>
      <u/>
      <sz val="11"/>
      <color rgb="FF000000"/>
      <name val="Calibri"/>
    </font>
    <font>
      <sz val="11"/>
      <color theme="1"/>
      <name val="Calibri"/>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49">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9" fontId="22" fillId="0" borderId="0" applyFont="0" applyFill="0" applyBorder="0" applyAlignment="0" applyProtection="0"/>
  </cellStyleXfs>
  <cellXfs count="260">
    <xf numFmtId="0" fontId="0" fillId="0" borderId="0" xfId="0"/>
    <xf numFmtId="0" fontId="2" fillId="0" borderId="0" xfId="0" applyFont="1"/>
    <xf numFmtId="0" fontId="4" fillId="7" borderId="1" xfId="0" applyFont="1" applyFill="1" applyBorder="1" applyAlignment="1">
      <alignment horizontal="right" vertical="center"/>
    </xf>
    <xf numFmtId="0" fontId="4" fillId="3" borderId="12" xfId="0" applyFont="1" applyFill="1" applyBorder="1" applyAlignment="1">
      <alignment horizontal="right" vertical="center"/>
    </xf>
    <xf numFmtId="44" fontId="6" fillId="0" borderId="13" xfId="0" applyNumberFormat="1" applyFont="1" applyBorder="1" applyAlignment="1">
      <alignment horizontal="right" vertical="center"/>
    </xf>
    <xf numFmtId="0" fontId="2" fillId="0" borderId="1" xfId="0" applyFont="1" applyBorder="1"/>
    <xf numFmtId="0" fontId="11" fillId="0" borderId="0" xfId="0" applyFont="1"/>
    <xf numFmtId="0" fontId="14" fillId="0" borderId="10" xfId="0" applyFont="1" applyBorder="1" applyAlignment="1">
      <alignment horizontal="center" vertical="center"/>
    </xf>
    <xf numFmtId="0" fontId="15" fillId="7" borderId="15" xfId="0" applyFont="1" applyFill="1" applyBorder="1" applyAlignment="1">
      <alignment horizontal="center" vertical="center"/>
    </xf>
    <xf numFmtId="0" fontId="15" fillId="7" borderId="17" xfId="0" applyFont="1" applyFill="1" applyBorder="1" applyAlignment="1">
      <alignment horizontal="center" vertical="center"/>
    </xf>
    <xf numFmtId="0" fontId="14" fillId="0" borderId="19" xfId="0" applyFont="1" applyBorder="1" applyAlignment="1">
      <alignment horizontal="left" vertical="center"/>
    </xf>
    <xf numFmtId="0" fontId="14" fillId="0" borderId="26" xfId="0" applyFont="1" applyBorder="1" applyAlignment="1">
      <alignment horizontal="left" vertical="center"/>
    </xf>
    <xf numFmtId="0" fontId="11" fillId="0" borderId="1" xfId="0" applyFont="1" applyBorder="1"/>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0" fontId="11" fillId="0" borderId="28" xfId="0" applyFont="1" applyBorder="1" applyAlignment="1">
      <alignment horizontal="left" vertical="center"/>
    </xf>
    <xf numFmtId="44" fontId="11" fillId="0" borderId="41"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4" fillId="0" borderId="22" xfId="0" applyFont="1" applyBorder="1" applyAlignment="1">
      <alignment horizontal="center" vertical="center"/>
    </xf>
    <xf numFmtId="44" fontId="11" fillId="0" borderId="7" xfId="1" applyFont="1" applyBorder="1" applyAlignment="1">
      <alignment horizontal="center" vertical="center"/>
    </xf>
    <xf numFmtId="0" fontId="11" fillId="7" borderId="15"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3" xfId="0" applyFont="1" applyFill="1" applyBorder="1" applyAlignment="1">
      <alignment horizontal="left" vertical="center"/>
    </xf>
    <xf numFmtId="0" fontId="17" fillId="6" borderId="28"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4" fillId="6" borderId="23" xfId="0" applyFont="1" applyFill="1" applyBorder="1" applyAlignment="1">
      <alignment horizontal="left" vertical="center"/>
    </xf>
    <xf numFmtId="0" fontId="14" fillId="6" borderId="28" xfId="0" applyFont="1" applyFill="1" applyBorder="1" applyAlignment="1">
      <alignment horizontal="left" vertical="center"/>
    </xf>
    <xf numFmtId="0" fontId="14" fillId="7" borderId="1" xfId="0" applyFont="1" applyFill="1" applyBorder="1" applyAlignment="1">
      <alignment horizontal="left" vertical="center"/>
    </xf>
    <xf numFmtId="0" fontId="18" fillId="0" borderId="1" xfId="0" applyFont="1" applyBorder="1"/>
    <xf numFmtId="0" fontId="18" fillId="0" borderId="0" xfId="0" applyFont="1"/>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2" fillId="0" borderId="0" xfId="0" applyFont="1" applyAlignment="1">
      <alignment wrapText="1"/>
    </xf>
    <xf numFmtId="0" fontId="11" fillId="0" borderId="11" xfId="0" applyFont="1" applyBorder="1" applyAlignment="1">
      <alignment horizontal="center" vertical="center" wrapText="1"/>
    </xf>
    <xf numFmtId="44" fontId="11" fillId="0" borderId="13" xfId="0" applyNumberFormat="1" applyFont="1" applyBorder="1" applyAlignment="1">
      <alignment horizontal="center" vertical="center"/>
    </xf>
    <xf numFmtId="44" fontId="11" fillId="7" borderId="25" xfId="0" applyNumberFormat="1" applyFont="1" applyFill="1" applyBorder="1" applyAlignment="1">
      <alignment horizontal="center" vertical="center"/>
    </xf>
    <xf numFmtId="44" fontId="11" fillId="0" borderId="22" xfId="0" applyNumberFormat="1" applyFont="1" applyBorder="1" applyAlignment="1">
      <alignment horizontal="center" vertical="center"/>
    </xf>
    <xf numFmtId="44" fontId="11" fillId="0" borderId="22" xfId="1" applyFont="1" applyBorder="1" applyAlignment="1">
      <alignment horizontal="center" vertical="center"/>
    </xf>
    <xf numFmtId="0" fontId="14" fillId="6" borderId="23" xfId="0" applyFont="1" applyFill="1" applyBorder="1" applyAlignment="1">
      <alignment horizontal="center"/>
    </xf>
    <xf numFmtId="0" fontId="14" fillId="6" borderId="23" xfId="0" applyFont="1" applyFill="1" applyBorder="1" applyAlignment="1">
      <alignment horizontal="center" wrapText="1"/>
    </xf>
    <xf numFmtId="0" fontId="11" fillId="0" borderId="23" xfId="0" applyFont="1" applyBorder="1" applyAlignment="1">
      <alignment horizontal="center"/>
    </xf>
    <xf numFmtId="0" fontId="14" fillId="0" borderId="19" xfId="0" applyFont="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6" fillId="0" borderId="0" xfId="0" applyFont="1"/>
    <xf numFmtId="44" fontId="11" fillId="6" borderId="22" xfId="1" applyFont="1" applyFill="1" applyBorder="1" applyAlignment="1">
      <alignment horizontal="center" vertical="center"/>
    </xf>
    <xf numFmtId="44" fontId="11" fillId="6" borderId="47" xfId="1" applyFont="1" applyFill="1" applyBorder="1" applyAlignment="1">
      <alignment horizontal="center" vertical="center"/>
    </xf>
    <xf numFmtId="9" fontId="11" fillId="0" borderId="13" xfId="2" applyFont="1" applyBorder="1" applyAlignment="1">
      <alignment horizontal="center" vertical="center"/>
    </xf>
    <xf numFmtId="0" fontId="0" fillId="0" borderId="1" xfId="0" applyBorder="1"/>
    <xf numFmtId="0" fontId="24" fillId="0" borderId="11" xfId="0" applyFont="1" applyBorder="1" applyAlignment="1">
      <alignment horizontal="center" vertical="center"/>
    </xf>
    <xf numFmtId="165" fontId="2" fillId="0" borderId="0" xfId="0" applyNumberFormat="1" applyFont="1"/>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1" fontId="2" fillId="0" borderId="0" xfId="0" applyNumberFormat="1" applyFont="1"/>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9" borderId="1" xfId="0" applyFont="1" applyFill="1" applyBorder="1" applyAlignment="1">
      <alignment horizontal="left" vertical="center"/>
    </xf>
    <xf numFmtId="0" fontId="11" fillId="0" borderId="38" xfId="0" applyFont="1" applyBorder="1" applyAlignment="1">
      <alignment horizontal="left" vertical="center"/>
    </xf>
    <xf numFmtId="0" fontId="14" fillId="6" borderId="27" xfId="0" applyFont="1" applyFill="1" applyBorder="1" applyAlignment="1">
      <alignment horizontal="left" vertical="center"/>
    </xf>
    <xf numFmtId="44" fontId="11" fillId="6" borderId="38" xfId="1" applyFont="1" applyFill="1" applyBorder="1" applyAlignment="1">
      <alignment horizontal="center" vertical="center"/>
    </xf>
    <xf numFmtId="0" fontId="14"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5" fillId="0" borderId="18" xfId="0" applyFont="1" applyBorder="1" applyAlignment="1">
      <alignment horizontal="center" vertical="center"/>
    </xf>
    <xf numFmtId="0" fontId="6" fillId="0" borderId="1" xfId="0" applyFont="1" applyBorder="1"/>
    <xf numFmtId="0" fontId="5" fillId="0" borderId="24" xfId="0" applyFont="1" applyBorder="1" applyAlignment="1">
      <alignment horizontal="center" vertical="center"/>
    </xf>
    <xf numFmtId="0" fontId="5" fillId="0" borderId="34" xfId="0" applyFont="1" applyBorder="1" applyAlignment="1">
      <alignment horizontal="center" vertical="center"/>
    </xf>
    <xf numFmtId="165" fontId="5" fillId="0" borderId="43"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2" xfId="0" applyFont="1" applyBorder="1" applyAlignment="1">
      <alignment horizontal="left" wrapText="1"/>
    </xf>
    <xf numFmtId="0" fontId="11" fillId="0" borderId="38" xfId="0" applyFont="1" applyBorder="1" applyAlignment="1">
      <alignment horizontal="left" wrapText="1"/>
    </xf>
    <xf numFmtId="0" fontId="11" fillId="0" borderId="25" xfId="0" quotePrefix="1" applyFont="1" applyBorder="1" applyAlignment="1">
      <alignment horizontal="left" wrapText="1"/>
    </xf>
    <xf numFmtId="0" fontId="10" fillId="0" borderId="46" xfId="0" applyFont="1" applyBorder="1" applyAlignment="1">
      <alignment horizontal="center" wrapText="1"/>
    </xf>
    <xf numFmtId="0" fontId="11" fillId="0" borderId="46" xfId="0" applyFont="1" applyBorder="1" applyAlignment="1">
      <alignment horizontal="left" vertical="center" wrapText="1"/>
    </xf>
    <xf numFmtId="164" fontId="11" fillId="0" borderId="46" xfId="0" applyNumberFormat="1" applyFont="1" applyBorder="1" applyAlignment="1">
      <alignment horizontal="left" vertical="center" wrapText="1"/>
    </xf>
    <xf numFmtId="0" fontId="16" fillId="3" borderId="7" xfId="0" applyFont="1" applyFill="1" applyBorder="1" applyAlignment="1">
      <alignment horizontal="right" vertical="center" wrapText="1"/>
    </xf>
    <xf numFmtId="0" fontId="20" fillId="0" borderId="22" xfId="0" applyFont="1" applyBorder="1" applyAlignment="1">
      <alignment horizontal="center" wrapText="1"/>
    </xf>
    <xf numFmtId="0" fontId="11" fillId="6" borderId="22" xfId="0" applyFont="1" applyFill="1" applyBorder="1" applyAlignment="1">
      <alignment horizontal="left" vertical="center" wrapText="1"/>
    </xf>
    <xf numFmtId="0" fontId="11" fillId="7" borderId="6" xfId="0" applyFont="1" applyFill="1" applyBorder="1" applyAlignment="1">
      <alignment wrapText="1"/>
    </xf>
    <xf numFmtId="0" fontId="15" fillId="7" borderId="16" xfId="0" applyFont="1" applyFill="1" applyBorder="1" applyAlignment="1">
      <alignment horizontal="center" vertical="center" wrapText="1"/>
    </xf>
    <xf numFmtId="0" fontId="14" fillId="0" borderId="37" xfId="0" applyFont="1" applyBorder="1" applyAlignment="1">
      <alignment horizontal="left" vertical="center" wrapText="1"/>
    </xf>
    <xf numFmtId="0" fontId="14" fillId="7" borderId="32" xfId="0" applyFont="1" applyFill="1" applyBorder="1" applyAlignment="1">
      <alignment horizontal="left" vertical="center" wrapText="1"/>
    </xf>
    <xf numFmtId="39" fontId="11" fillId="6" borderId="32"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3"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2" xfId="0" applyNumberFormat="1" applyFont="1" applyFill="1" applyBorder="1" applyAlignment="1">
      <alignment horizontal="left" wrapText="1"/>
    </xf>
    <xf numFmtId="0" fontId="14" fillId="6" borderId="32" xfId="0" applyFont="1" applyFill="1" applyBorder="1" applyAlignment="1">
      <alignment horizontal="left" vertical="center" wrapText="1"/>
    </xf>
    <xf numFmtId="39" fontId="11" fillId="7" borderId="32" xfId="0" applyNumberFormat="1" applyFont="1" applyFill="1" applyBorder="1" applyAlignment="1">
      <alignment horizontal="left" vertical="center" wrapText="1"/>
    </xf>
    <xf numFmtId="39" fontId="11" fillId="7" borderId="33" xfId="0" applyNumberFormat="1" applyFont="1" applyFill="1" applyBorder="1" applyAlignment="1">
      <alignment horizontal="left" vertical="center" wrapText="1"/>
    </xf>
    <xf numFmtId="0" fontId="14" fillId="7" borderId="6" xfId="0" applyFont="1" applyFill="1" applyBorder="1" applyAlignment="1">
      <alignment horizontal="left" vertical="center" wrapText="1"/>
    </xf>
    <xf numFmtId="0" fontId="14" fillId="0" borderId="0" xfId="0" applyFont="1" applyAlignment="1">
      <alignment horizontal="left" vertical="center" wrapText="1"/>
    </xf>
    <xf numFmtId="0" fontId="0" fillId="0" borderId="0" xfId="0" applyAlignment="1">
      <alignment wrapText="1"/>
    </xf>
    <xf numFmtId="0" fontId="14" fillId="7" borderId="1" xfId="0" applyFont="1" applyFill="1" applyBorder="1" applyAlignment="1">
      <alignment horizontal="center" vertical="center"/>
    </xf>
    <xf numFmtId="0" fontId="14" fillId="0" borderId="44" xfId="0" applyFont="1" applyBorder="1" applyAlignment="1">
      <alignment horizontal="center" vertical="center"/>
    </xf>
    <xf numFmtId="44" fontId="11" fillId="7" borderId="12"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4" fillId="7" borderId="3" xfId="0" applyNumberFormat="1" applyFont="1" applyFill="1" applyBorder="1" applyAlignment="1">
      <alignment horizontal="center" vertical="center"/>
    </xf>
    <xf numFmtId="0" fontId="11" fillId="7" borderId="7" xfId="0" applyFont="1" applyFill="1" applyBorder="1" applyAlignment="1">
      <alignment horizontal="left" vertical="center"/>
    </xf>
    <xf numFmtId="0" fontId="24" fillId="0" borderId="16" xfId="0" applyFont="1" applyBorder="1" applyAlignment="1">
      <alignment horizontal="center" vertical="center"/>
    </xf>
    <xf numFmtId="0" fontId="14" fillId="0" borderId="36" xfId="0" applyFont="1" applyBorder="1" applyAlignment="1">
      <alignment horizontal="center" vertical="center"/>
    </xf>
    <xf numFmtId="0" fontId="14" fillId="0" borderId="39" xfId="0" applyFont="1" applyBorder="1" applyAlignment="1">
      <alignment horizontal="left" vertical="center"/>
    </xf>
    <xf numFmtId="39" fontId="11" fillId="7" borderId="35" xfId="0" applyNumberFormat="1" applyFont="1" applyFill="1" applyBorder="1" applyAlignment="1">
      <alignment horizontal="left" vertical="center"/>
    </xf>
    <xf numFmtId="44" fontId="11" fillId="7" borderId="48" xfId="0" applyNumberFormat="1" applyFont="1" applyFill="1" applyBorder="1" applyAlignment="1">
      <alignment horizontal="center" vertical="center"/>
    </xf>
    <xf numFmtId="39" fontId="11" fillId="6" borderId="40" xfId="0" applyNumberFormat="1" applyFont="1" applyFill="1" applyBorder="1" applyAlignment="1">
      <alignment horizontal="left" vertical="center"/>
    </xf>
    <xf numFmtId="39" fontId="11" fillId="7" borderId="16" xfId="0" applyNumberFormat="1" applyFont="1" applyFill="1" applyBorder="1" applyAlignment="1">
      <alignment horizontal="left" vertical="center"/>
    </xf>
    <xf numFmtId="0" fontId="14" fillId="7" borderId="35" xfId="0" applyFont="1" applyFill="1" applyBorder="1" applyAlignment="1">
      <alignment horizontal="left" vertical="center"/>
    </xf>
    <xf numFmtId="44" fontId="11" fillId="0" borderId="48" xfId="0" applyNumberFormat="1" applyFont="1" applyBorder="1" applyAlignment="1">
      <alignment horizontal="center" vertical="center"/>
    </xf>
    <xf numFmtId="0" fontId="14" fillId="7" borderId="40" xfId="0" applyFont="1" applyFill="1" applyBorder="1" applyAlignment="1">
      <alignment horizontal="left" vertical="center"/>
    </xf>
    <xf numFmtId="0" fontId="14" fillId="7" borderId="4" xfId="0" applyFont="1" applyFill="1" applyBorder="1" applyAlignment="1">
      <alignment horizontal="left" vertical="center"/>
    </xf>
    <xf numFmtId="39" fontId="11" fillId="7" borderId="9" xfId="0" applyNumberFormat="1" applyFont="1" applyFill="1" applyBorder="1" applyAlignment="1">
      <alignment horizontal="left" vertical="center"/>
    </xf>
    <xf numFmtId="166" fontId="11" fillId="0" borderId="1" xfId="2" applyNumberFormat="1" applyFont="1" applyFill="1" applyBorder="1" applyAlignment="1">
      <alignment horizontal="left" vertical="center" wrapText="1"/>
    </xf>
    <xf numFmtId="167" fontId="11" fillId="6" borderId="10" xfId="1" applyNumberFormat="1" applyFont="1" applyFill="1" applyBorder="1" applyAlignment="1">
      <alignment horizontal="center" vertical="center"/>
    </xf>
    <xf numFmtId="167" fontId="11" fillId="6" borderId="22" xfId="1" applyNumberFormat="1" applyFont="1" applyFill="1" applyBorder="1" applyAlignment="1">
      <alignment vertic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0" fontId="1" fillId="7" borderId="4" xfId="0" applyFont="1" applyFill="1" applyBorder="1" applyAlignment="1">
      <alignment wrapText="1"/>
    </xf>
    <xf numFmtId="0" fontId="1" fillId="7" borderId="39" xfId="0" applyFont="1" applyFill="1" applyBorder="1" applyAlignment="1">
      <alignment wrapText="1"/>
    </xf>
    <xf numFmtId="0" fontId="1" fillId="0" borderId="19" xfId="0" applyFont="1" applyBorder="1" applyAlignment="1">
      <alignment horizontal="left" vertical="center"/>
    </xf>
    <xf numFmtId="0" fontId="1" fillId="6" borderId="20" xfId="0" applyFont="1" applyFill="1" applyBorder="1" applyAlignment="1">
      <alignment horizontal="left" vertical="center"/>
    </xf>
    <xf numFmtId="44" fontId="1" fillId="6" borderId="24" xfId="1" applyFont="1" applyFill="1" applyBorder="1" applyAlignment="1">
      <alignment horizontal="center" vertical="center"/>
    </xf>
    <xf numFmtId="0" fontId="1" fillId="6" borderId="18" xfId="0" applyFont="1" applyFill="1" applyBorder="1" applyAlignment="1">
      <alignment horizontal="center" vertical="center"/>
    </xf>
    <xf numFmtId="0" fontId="1" fillId="6" borderId="2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3" xfId="0" applyNumberFormat="1" applyFont="1" applyBorder="1" applyAlignment="1">
      <alignment horizontal="left" vertical="center"/>
    </xf>
    <xf numFmtId="0" fontId="1" fillId="6" borderId="35" xfId="0" applyFont="1" applyFill="1" applyBorder="1" applyAlignment="1">
      <alignment wrapText="1"/>
    </xf>
    <xf numFmtId="0" fontId="1" fillId="0" borderId="22" xfId="0" applyFont="1" applyBorder="1" applyAlignment="1">
      <alignment horizontal="left" vertical="center"/>
    </xf>
    <xf numFmtId="0" fontId="1" fillId="6" borderId="18" xfId="0" applyFont="1" applyFill="1" applyBorder="1" applyAlignment="1">
      <alignment horizontal="left" vertical="center"/>
    </xf>
    <xf numFmtId="0" fontId="1" fillId="7" borderId="6" xfId="0" applyFont="1" applyFill="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0" fontId="1" fillId="7" borderId="9"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xf>
    <xf numFmtId="17" fontId="11" fillId="0" borderId="27" xfId="0" applyNumberFormat="1" applyFont="1" applyBorder="1" applyAlignment="1">
      <alignment horizontal="center"/>
    </xf>
    <xf numFmtId="15" fontId="11" fillId="0" borderId="28" xfId="0" applyNumberFormat="1" applyFont="1" applyBorder="1" applyAlignment="1">
      <alignment horizontal="center"/>
    </xf>
    <xf numFmtId="0" fontId="11" fillId="0" borderId="0" xfId="0" applyFont="1" applyAlignment="1">
      <alignment horizont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34"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32" fillId="0" borderId="0" xfId="0" applyFont="1" applyAlignment="1">
      <alignment horizontal="left" vertical="center" wrapText="1"/>
    </xf>
    <xf numFmtId="0" fontId="14" fillId="0" borderId="0" xfId="0" applyFont="1" applyAlignment="1">
      <alignment horizontal="left" vertical="center" wrapText="1"/>
    </xf>
    <xf numFmtId="0" fontId="5" fillId="7" borderId="15" xfId="0" applyFont="1" applyFill="1" applyBorder="1" applyAlignment="1">
      <alignment horizontal="center" vertical="center"/>
    </xf>
    <xf numFmtId="0" fontId="5" fillId="7" borderId="16" xfId="0" applyFont="1" applyFill="1" applyBorder="1" applyAlignment="1">
      <alignment horizontal="center" vertical="center"/>
    </xf>
    <xf numFmtId="0" fontId="4" fillId="3" borderId="15" xfId="0" applyFont="1" applyFill="1" applyBorder="1" applyAlignment="1">
      <alignment horizontal="right" vertical="center"/>
    </xf>
    <xf numFmtId="0" fontId="4" fillId="3" borderId="17" xfId="0" applyFont="1" applyFill="1" applyBorder="1" applyAlignment="1">
      <alignment horizontal="right"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30" xfId="0" applyFont="1" applyBorder="1" applyAlignment="1">
      <alignment horizontal="left"/>
    </xf>
    <xf numFmtId="0" fontId="5" fillId="0" borderId="31" xfId="0" applyFont="1" applyBorder="1" applyAlignment="1">
      <alignment horizontal="left"/>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8" fillId="5" borderId="15" xfId="0" applyFont="1" applyFill="1" applyBorder="1" applyAlignment="1">
      <alignment horizontal="left" vertical="center"/>
    </xf>
    <xf numFmtId="0" fontId="8" fillId="5" borderId="17" xfId="0" applyFont="1" applyFill="1" applyBorder="1" applyAlignment="1">
      <alignment horizontal="left" vertical="center"/>
    </xf>
    <xf numFmtId="0" fontId="8" fillId="5" borderId="16" xfId="0" applyFont="1" applyFill="1" applyBorder="1" applyAlignment="1">
      <alignment horizontal="left" vertical="center"/>
    </xf>
    <xf numFmtId="0" fontId="16" fillId="3" borderId="15" xfId="0" applyFont="1" applyFill="1" applyBorder="1" applyAlignment="1">
      <alignment horizontal="right" vertical="center"/>
    </xf>
    <xf numFmtId="0" fontId="16" fillId="3" borderId="16" xfId="0" applyFont="1" applyFill="1" applyBorder="1" applyAlignment="1">
      <alignment horizontal="right" vertical="center"/>
    </xf>
    <xf numFmtId="0" fontId="11" fillId="7" borderId="46" xfId="0" applyFont="1" applyFill="1" applyBorder="1" applyAlignment="1">
      <alignment horizontal="center"/>
    </xf>
    <xf numFmtId="0" fontId="11" fillId="7" borderId="32" xfId="0" applyFont="1" applyFill="1" applyBorder="1" applyAlignment="1">
      <alignment horizontal="center"/>
    </xf>
    <xf numFmtId="0" fontId="16" fillId="5" borderId="15"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6" xfId="0" applyFont="1" applyFill="1" applyBorder="1" applyAlignment="1">
      <alignment horizontal="center" vertical="center"/>
    </xf>
    <xf numFmtId="0" fontId="16" fillId="3" borderId="2" xfId="0" applyFont="1" applyFill="1" applyBorder="1" applyAlignment="1">
      <alignment horizontal="right" vertical="center"/>
    </xf>
    <xf numFmtId="0" fontId="16" fillId="3" borderId="4" xfId="0" applyFont="1" applyFill="1" applyBorder="1" applyAlignment="1">
      <alignment horizontal="right" vertical="center"/>
    </xf>
    <xf numFmtId="0" fontId="14" fillId="7" borderId="46" xfId="0" applyFont="1" applyFill="1" applyBorder="1" applyAlignment="1">
      <alignment horizontal="center" vertical="center"/>
    </xf>
    <xf numFmtId="0" fontId="14" fillId="7" borderId="32" xfId="0" applyFont="1" applyFill="1" applyBorder="1" applyAlignment="1">
      <alignment horizontal="center" vertical="center"/>
    </xf>
    <xf numFmtId="0" fontId="29" fillId="9" borderId="5" xfId="0" applyFont="1" applyFill="1" applyBorder="1" applyAlignment="1">
      <alignment horizontal="left" vertical="center" wrapText="1"/>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6" fillId="3" borderId="4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2" xfId="0" applyFont="1" applyFill="1" applyBorder="1" applyAlignment="1">
      <alignment horizontal="right" vertical="center"/>
    </xf>
    <xf numFmtId="0" fontId="16" fillId="3" borderId="34" xfId="0" applyFont="1" applyFill="1" applyBorder="1" applyAlignment="1">
      <alignment horizontal="right" vertical="center"/>
    </xf>
    <xf numFmtId="0" fontId="16" fillId="5" borderId="42"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43"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1" xfId="0" applyFont="1" applyFill="1" applyBorder="1" applyAlignment="1">
      <alignment horizontal="center" vertical="center"/>
    </xf>
    <xf numFmtId="0" fontId="19" fillId="3" borderId="7" xfId="0" applyFont="1" applyFill="1" applyBorder="1" applyAlignment="1">
      <alignment horizontal="right" vertical="center"/>
    </xf>
    <xf numFmtId="0" fontId="19" fillId="3" borderId="9" xfId="0" applyFont="1" applyFill="1" applyBorder="1" applyAlignment="1">
      <alignment horizontal="right" vertical="center"/>
    </xf>
    <xf numFmtId="0" fontId="16" fillId="3" borderId="7" xfId="0" applyFont="1" applyFill="1" applyBorder="1" applyAlignment="1">
      <alignment horizontal="right" vertical="center"/>
    </xf>
    <xf numFmtId="0" fontId="16" fillId="3" borderId="9" xfId="0" applyFont="1" applyFill="1" applyBorder="1" applyAlignment="1">
      <alignment horizontal="righ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6" fillId="4" borderId="19" xfId="0" applyFont="1" applyFill="1" applyBorder="1" applyAlignment="1">
      <alignment horizontal="center"/>
    </xf>
    <xf numFmtId="0" fontId="16" fillId="4" borderId="21" xfId="0" applyFont="1" applyFill="1" applyBorder="1" applyAlignment="1">
      <alignment horizontal="center"/>
    </xf>
    <xf numFmtId="0" fontId="16" fillId="4" borderId="45" xfId="0" applyFont="1" applyFill="1" applyBorder="1" applyAlignment="1">
      <alignment horizontal="center"/>
    </xf>
    <xf numFmtId="0" fontId="11" fillId="0" borderId="2" xfId="0" applyFont="1" applyBorder="1" applyAlignment="1">
      <alignment horizontal="left" vertical="center" wrapText="1"/>
    </xf>
    <xf numFmtId="0" fontId="16" fillId="4" borderId="20" xfId="0" applyFont="1" applyFill="1" applyBorder="1" applyAlignment="1">
      <alignment horizontal="center"/>
    </xf>
    <xf numFmtId="0" fontId="1" fillId="9" borderId="15" xfId="0" applyFont="1" applyFill="1" applyBorder="1" applyAlignment="1">
      <alignment horizontal="left" vertical="center" wrapText="1"/>
    </xf>
    <xf numFmtId="0" fontId="1" fillId="9" borderId="17"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26" fillId="9" borderId="2" xfId="0" applyFont="1" applyFill="1" applyBorder="1" applyAlignment="1">
      <alignment horizontal="left" vertical="center" wrapText="1"/>
    </xf>
    <xf numFmtId="0" fontId="26" fillId="9" borderId="3" xfId="0" applyFont="1" applyFill="1" applyBorder="1" applyAlignment="1">
      <alignment horizontal="left" vertical="center" wrapText="1"/>
    </xf>
    <xf numFmtId="0" fontId="26" fillId="9" borderId="4" xfId="0" applyFont="1" applyFill="1" applyBorder="1" applyAlignment="1">
      <alignment horizontal="left" vertical="center" wrapText="1"/>
    </xf>
    <xf numFmtId="0" fontId="28" fillId="9" borderId="5"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5" xfId="0" applyFont="1" applyFill="1" applyBorder="1" applyAlignment="1">
      <alignment horizontal="center"/>
    </xf>
    <xf numFmtId="0" fontId="11" fillId="7" borderId="17" xfId="0" applyFont="1" applyFill="1" applyBorder="1" applyAlignment="1">
      <alignment horizontal="center"/>
    </xf>
    <xf numFmtId="0" fontId="11" fillId="7" borderId="16" xfId="0" applyFont="1" applyFill="1" applyBorder="1" applyAlignment="1">
      <alignment horizontal="center"/>
    </xf>
    <xf numFmtId="0" fontId="14" fillId="9" borderId="5"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6" xfId="0" applyFont="1" applyFill="1" applyBorder="1" applyAlignment="1">
      <alignment horizontal="left" vertical="center" wrapText="1"/>
    </xf>
  </cellXfs>
  <cellStyles count="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1733551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dimension ref="B2:H19"/>
  <sheetViews>
    <sheetView topLeftCell="A8" workbookViewId="0">
      <selection activeCell="J8" sqref="J8"/>
    </sheetView>
  </sheetViews>
  <sheetFormatPr defaultColWidth="9" defaultRowHeight="14.45"/>
  <cols>
    <col min="1" max="1" width="2.875" style="6" customWidth="1"/>
    <col min="2" max="2" width="3.125" style="6" customWidth="1"/>
    <col min="3" max="3" width="30.625" style="6" customWidth="1"/>
    <col min="4" max="4" width="10.25" style="6" customWidth="1"/>
    <col min="5" max="8" width="30.625" style="6" customWidth="1"/>
    <col min="9" max="16384" width="9" style="6"/>
  </cols>
  <sheetData>
    <row r="2" spans="2:8">
      <c r="B2" s="161"/>
      <c r="C2" s="161"/>
      <c r="D2" s="161"/>
      <c r="E2" s="161"/>
    </row>
    <row r="3" spans="2:8">
      <c r="B3" s="161"/>
      <c r="C3" s="161"/>
      <c r="D3" s="161"/>
      <c r="E3" s="161"/>
    </row>
    <row r="4" spans="2:8">
      <c r="B4" s="161"/>
      <c r="C4" s="161"/>
      <c r="D4" s="161"/>
      <c r="E4" s="161"/>
    </row>
    <row r="5" spans="2:8">
      <c r="B5" s="161"/>
      <c r="C5" s="161"/>
      <c r="D5" s="161"/>
      <c r="E5" s="161"/>
    </row>
    <row r="6" spans="2:8">
      <c r="B6" s="161"/>
      <c r="C6" s="161"/>
      <c r="D6" s="161"/>
      <c r="E6" s="161"/>
    </row>
    <row r="8" spans="2:8" ht="69.75" customHeight="1">
      <c r="B8" s="174" t="s">
        <v>0</v>
      </c>
      <c r="C8" s="175"/>
      <c r="D8" s="175"/>
      <c r="E8" s="175"/>
      <c r="F8" s="175"/>
      <c r="G8" s="175"/>
      <c r="H8" s="175"/>
    </row>
    <row r="10" spans="2:8" ht="26.45" thickBot="1">
      <c r="B10" s="162" t="s">
        <v>1</v>
      </c>
      <c r="C10" s="163"/>
      <c r="D10" s="163"/>
      <c r="E10" s="163"/>
      <c r="F10" s="163"/>
      <c r="G10" s="163"/>
      <c r="H10" s="164"/>
    </row>
    <row r="11" spans="2:8" ht="15" thickBot="1">
      <c r="B11" s="47"/>
      <c r="C11" s="48"/>
      <c r="D11" s="48"/>
      <c r="E11" s="48"/>
      <c r="F11" s="48"/>
      <c r="G11" s="48"/>
      <c r="H11" s="49"/>
    </row>
    <row r="12" spans="2:8">
      <c r="B12" s="165" t="s">
        <v>2</v>
      </c>
      <c r="C12" s="166"/>
      <c r="D12" s="166"/>
      <c r="E12" s="166"/>
      <c r="F12" s="166"/>
      <c r="G12" s="166"/>
      <c r="H12" s="167"/>
    </row>
    <row r="13" spans="2:8">
      <c r="B13" s="168"/>
      <c r="C13" s="169"/>
      <c r="D13" s="169"/>
      <c r="E13" s="169"/>
      <c r="F13" s="169"/>
      <c r="G13" s="169"/>
      <c r="H13" s="170"/>
    </row>
    <row r="14" spans="2:8">
      <c r="B14" s="168"/>
      <c r="C14" s="169"/>
      <c r="D14" s="169"/>
      <c r="E14" s="169"/>
      <c r="F14" s="169"/>
      <c r="G14" s="169"/>
      <c r="H14" s="170"/>
    </row>
    <row r="15" spans="2:8">
      <c r="B15" s="168"/>
      <c r="C15" s="169"/>
      <c r="D15" s="169"/>
      <c r="E15" s="169"/>
      <c r="F15" s="169"/>
      <c r="G15" s="169"/>
      <c r="H15" s="170"/>
    </row>
    <row r="16" spans="2:8">
      <c r="B16" s="168"/>
      <c r="C16" s="169"/>
      <c r="D16" s="169"/>
      <c r="E16" s="169"/>
      <c r="F16" s="169"/>
      <c r="G16" s="169"/>
      <c r="H16" s="170"/>
    </row>
    <row r="17" spans="2:8">
      <c r="B17" s="168"/>
      <c r="C17" s="169"/>
      <c r="D17" s="169"/>
      <c r="E17" s="169"/>
      <c r="F17" s="169"/>
      <c r="G17" s="169"/>
      <c r="H17" s="170"/>
    </row>
    <row r="18" spans="2:8">
      <c r="B18" s="168"/>
      <c r="C18" s="169"/>
      <c r="D18" s="169"/>
      <c r="E18" s="169"/>
      <c r="F18" s="169"/>
      <c r="G18" s="169"/>
      <c r="H18" s="170"/>
    </row>
    <row r="19" spans="2:8" ht="150" customHeight="1" thickBot="1">
      <c r="B19" s="171"/>
      <c r="C19" s="172"/>
      <c r="D19" s="172"/>
      <c r="E19" s="172"/>
      <c r="F19" s="172"/>
      <c r="G19" s="172"/>
      <c r="H19" s="173"/>
    </row>
  </sheetData>
  <sheetProtection algorithmName="SHA-512" hashValue="HflMCQCBt0Jf9Ar86At8iajywnPpD8A1tjieU9z4Mh8okXwibVcjkMSmSuvkIIarLdsFjl7JsfMY9jmZyocY5g==" saltValue="T/zAit8bm48RP54sn22uA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dimension ref="A1:V29"/>
  <sheetViews>
    <sheetView topLeftCell="B4" zoomScale="81" zoomScaleNormal="100" workbookViewId="0">
      <selection activeCell="G13" sqref="G13"/>
    </sheetView>
  </sheetViews>
  <sheetFormatPr defaultColWidth="9" defaultRowHeight="14.45"/>
  <cols>
    <col min="1" max="1" width="3.125" style="1" customWidth="1"/>
    <col min="2" max="2" width="22.875" style="1" bestFit="1" customWidth="1"/>
    <col min="3" max="3" width="26.875" style="1" bestFit="1" customWidth="1"/>
    <col min="4" max="4" width="13.75" style="1" customWidth="1"/>
    <col min="5" max="5" width="13.625" style="1" bestFit="1" customWidth="1"/>
    <col min="6" max="6" width="18.75" style="1" customWidth="1"/>
    <col min="7" max="7" width="17.625" style="1" bestFit="1" customWidth="1"/>
    <col min="8" max="8" width="14.875" style="56" bestFit="1" customWidth="1"/>
    <col min="9" max="9" width="45.5" style="60" customWidth="1"/>
    <col min="10" max="10" width="18.125" style="1" bestFit="1" customWidth="1"/>
    <col min="11" max="11" width="16.25" style="1" bestFit="1" customWidth="1"/>
    <col min="12" max="12" width="18.125" style="1" bestFit="1" customWidth="1"/>
    <col min="13" max="13" width="12" style="59" bestFit="1" customWidth="1"/>
    <col min="14" max="14" width="10.875" style="59" customWidth="1"/>
    <col min="15" max="15" width="16.75" style="59" hidden="1" customWidth="1"/>
    <col min="16" max="16" width="30.625" style="37" customWidth="1"/>
    <col min="17" max="17" width="16.875" style="1" bestFit="1" customWidth="1"/>
    <col min="18" max="18" width="18.125" style="1" bestFit="1" customWidth="1"/>
    <col min="19" max="19" width="16.25" style="1" bestFit="1" customWidth="1"/>
    <col min="20" max="20" width="11.25" style="1" bestFit="1" customWidth="1"/>
    <col min="21" max="21" width="9.875" style="1" bestFit="1" customWidth="1"/>
    <col min="22" max="22" width="30.625" style="37" customWidth="1"/>
    <col min="23" max="16384" width="9" style="1"/>
  </cols>
  <sheetData>
    <row r="1" spans="1:22" ht="15" thickBot="1">
      <c r="A1" s="125"/>
      <c r="B1" s="125"/>
      <c r="C1" s="125"/>
      <c r="D1" s="125"/>
      <c r="E1" s="125"/>
      <c r="F1" s="125"/>
      <c r="G1" s="125"/>
      <c r="H1" s="126"/>
      <c r="I1" s="127"/>
      <c r="J1" s="125"/>
      <c r="K1" s="125"/>
      <c r="L1" s="125"/>
      <c r="M1" s="128"/>
      <c r="N1" s="128"/>
      <c r="O1" s="128"/>
      <c r="P1" s="129"/>
      <c r="Q1" s="125"/>
      <c r="R1" s="125"/>
      <c r="S1" s="125"/>
      <c r="T1" s="125"/>
      <c r="U1" s="125"/>
      <c r="V1" s="129"/>
    </row>
    <row r="2" spans="1:22" ht="26.45" thickBot="1">
      <c r="A2" s="125"/>
      <c r="B2" s="180" t="str">
        <f>_xlfn.CONCAT("Campus Sustainability Fund - Mini Grant Funding Request - Personnel Summary for", " ",'Project Information Summary'!C12)</f>
        <v>Campus Sustainability Fund - Mini Grant Funding Request - Personnel Summary for The Sakura Project</v>
      </c>
      <c r="C2" s="181"/>
      <c r="D2" s="181"/>
      <c r="E2" s="181"/>
      <c r="F2" s="181"/>
      <c r="G2" s="181"/>
      <c r="H2" s="181"/>
      <c r="I2" s="182"/>
      <c r="J2" s="125"/>
      <c r="K2" s="125"/>
      <c r="L2" s="125"/>
      <c r="M2" s="128"/>
      <c r="N2" s="128"/>
      <c r="O2" s="128"/>
      <c r="P2" s="129"/>
      <c r="Q2" s="125"/>
      <c r="R2" s="125"/>
      <c r="S2" s="125"/>
      <c r="T2" s="125"/>
      <c r="U2" s="125"/>
      <c r="V2" s="129"/>
    </row>
    <row r="3" spans="1:22" ht="15" thickBot="1">
      <c r="A3" s="125"/>
      <c r="B3" s="130"/>
      <c r="C3" s="131"/>
      <c r="D3" s="131"/>
      <c r="E3" s="131"/>
      <c r="F3" s="131"/>
      <c r="G3" s="131"/>
      <c r="H3" s="132"/>
      <c r="I3" s="133"/>
      <c r="J3" s="125"/>
      <c r="K3" s="125"/>
      <c r="L3" s="125"/>
      <c r="M3" s="128"/>
      <c r="N3" s="128"/>
      <c r="O3" s="128"/>
      <c r="P3" s="129"/>
      <c r="Q3" s="125"/>
      <c r="R3" s="125"/>
      <c r="S3" s="125"/>
      <c r="T3" s="125"/>
      <c r="U3" s="125"/>
      <c r="V3" s="129"/>
    </row>
    <row r="4" spans="1:22" ht="45" customHeight="1">
      <c r="A4" s="125"/>
      <c r="B4" s="183" t="s">
        <v>3</v>
      </c>
      <c r="C4" s="184"/>
      <c r="D4" s="184"/>
      <c r="E4" s="184"/>
      <c r="F4" s="184"/>
      <c r="G4" s="184"/>
      <c r="H4" s="184"/>
      <c r="I4" s="185"/>
      <c r="J4" s="134"/>
      <c r="K4" s="134"/>
      <c r="L4" s="134"/>
      <c r="M4" s="135"/>
      <c r="N4" s="135"/>
      <c r="O4" s="135"/>
      <c r="P4" s="134"/>
      <c r="Q4" s="125"/>
      <c r="R4" s="125"/>
      <c r="S4" s="125"/>
      <c r="T4" s="125"/>
      <c r="U4" s="125"/>
      <c r="V4" s="129"/>
    </row>
    <row r="5" spans="1:22" ht="30" customHeight="1">
      <c r="A5" s="125"/>
      <c r="B5" s="186" t="s">
        <v>4</v>
      </c>
      <c r="C5" s="187"/>
      <c r="D5" s="187"/>
      <c r="E5" s="187"/>
      <c r="F5" s="187"/>
      <c r="G5" s="187"/>
      <c r="H5" s="187"/>
      <c r="I5" s="188"/>
      <c r="J5" s="134"/>
      <c r="K5" s="134"/>
      <c r="L5" s="134"/>
      <c r="M5" s="135"/>
      <c r="N5" s="135"/>
      <c r="O5" s="135"/>
      <c r="P5" s="134"/>
      <c r="Q5" s="125"/>
      <c r="R5" s="125"/>
      <c r="S5" s="125"/>
      <c r="T5" s="125"/>
      <c r="U5" s="125"/>
      <c r="V5" s="129"/>
    </row>
    <row r="6" spans="1:22" ht="43.5" customHeight="1">
      <c r="A6" s="125"/>
      <c r="B6" s="186" t="s">
        <v>5</v>
      </c>
      <c r="C6" s="187"/>
      <c r="D6" s="187"/>
      <c r="E6" s="187"/>
      <c r="F6" s="187"/>
      <c r="G6" s="187"/>
      <c r="H6" s="187"/>
      <c r="I6" s="188"/>
      <c r="J6" s="134"/>
      <c r="K6" s="134"/>
      <c r="L6" s="134"/>
      <c r="M6" s="135"/>
      <c r="N6" s="135"/>
      <c r="O6" s="135"/>
      <c r="P6" s="134"/>
      <c r="Q6" s="125"/>
      <c r="R6" s="125"/>
      <c r="S6" s="125"/>
      <c r="T6" s="125"/>
      <c r="U6" s="125"/>
      <c r="V6" s="129"/>
    </row>
    <row r="7" spans="1:22" ht="30" customHeight="1" thickBot="1">
      <c r="A7" s="125"/>
      <c r="B7" s="189" t="s">
        <v>6</v>
      </c>
      <c r="C7" s="190"/>
      <c r="D7" s="190"/>
      <c r="E7" s="190"/>
      <c r="F7" s="190"/>
      <c r="G7" s="190"/>
      <c r="H7" s="190"/>
      <c r="I7" s="191"/>
      <c r="J7" s="134"/>
      <c r="K7"/>
      <c r="L7"/>
      <c r="M7"/>
      <c r="N7"/>
      <c r="O7"/>
      <c r="P7" s="101"/>
      <c r="Q7"/>
      <c r="R7" s="125"/>
      <c r="S7" s="125"/>
      <c r="T7" s="125"/>
      <c r="U7" s="125"/>
      <c r="V7" s="129"/>
    </row>
    <row r="8" spans="1:22" ht="15" thickBot="1">
      <c r="A8" s="136"/>
      <c r="B8" s="137"/>
      <c r="C8" s="138"/>
      <c r="D8" s="138"/>
      <c r="E8" s="138"/>
      <c r="F8" s="138"/>
      <c r="G8" s="138"/>
      <c r="H8" s="139"/>
      <c r="I8" s="140"/>
      <c r="J8" s="125"/>
      <c r="K8" s="129"/>
      <c r="L8" s="125"/>
      <c r="M8" s="125"/>
      <c r="N8" s="125"/>
      <c r="O8" s="125"/>
      <c r="P8" s="125"/>
      <c r="Q8" s="125"/>
      <c r="R8" s="125"/>
      <c r="S8" s="125"/>
      <c r="T8" s="125"/>
      <c r="U8" s="125"/>
      <c r="V8" s="125"/>
    </row>
    <row r="9" spans="1:22" ht="18.600000000000001" thickBot="1">
      <c r="A9" s="136"/>
      <c r="B9" s="199" t="s">
        <v>7</v>
      </c>
      <c r="C9" s="200"/>
      <c r="D9" s="200"/>
      <c r="E9" s="200"/>
      <c r="F9" s="200"/>
      <c r="G9" s="200"/>
      <c r="H9" s="200"/>
      <c r="I9" s="201"/>
      <c r="J9" s="125"/>
      <c r="K9" s="129"/>
      <c r="L9" s="125"/>
      <c r="M9" s="125"/>
      <c r="N9" s="125"/>
      <c r="O9" s="125"/>
      <c r="P9" s="125"/>
      <c r="Q9" s="125"/>
      <c r="R9" s="125"/>
      <c r="S9" s="125"/>
      <c r="T9" s="125"/>
      <c r="U9" s="125"/>
      <c r="V9" s="125"/>
    </row>
    <row r="10" spans="1:22" ht="15" thickBot="1">
      <c r="A10" s="136"/>
      <c r="B10" s="192" t="s">
        <v>8</v>
      </c>
      <c r="C10" s="192" t="s">
        <v>9</v>
      </c>
      <c r="D10" s="196" t="s">
        <v>10</v>
      </c>
      <c r="E10" s="197"/>
      <c r="F10" s="197"/>
      <c r="G10" s="197"/>
      <c r="H10" s="198"/>
      <c r="I10" s="194" t="s">
        <v>11</v>
      </c>
      <c r="J10" s="125"/>
      <c r="K10" s="129"/>
      <c r="L10" s="125"/>
      <c r="M10" s="125"/>
      <c r="N10" s="125"/>
      <c r="O10" s="125"/>
      <c r="P10" s="125"/>
      <c r="Q10" s="125"/>
      <c r="R10" s="125"/>
      <c r="S10" s="125"/>
      <c r="T10" s="125"/>
      <c r="U10" s="125"/>
      <c r="V10" s="125"/>
    </row>
    <row r="11" spans="1:22" ht="15" thickBot="1">
      <c r="A11" s="136"/>
      <c r="B11" s="193"/>
      <c r="C11" s="193"/>
      <c r="D11" s="196" t="str">
        <f>'Additional Info &amp; Definitions'!$D$14</f>
        <v>Fiscal Year 2024</v>
      </c>
      <c r="E11" s="197"/>
      <c r="F11" s="197"/>
      <c r="G11" s="197"/>
      <c r="H11" s="198"/>
      <c r="I11" s="195"/>
      <c r="J11" s="125"/>
      <c r="K11" s="129"/>
      <c r="L11" s="125"/>
      <c r="M11" s="125"/>
      <c r="N11" s="125"/>
      <c r="O11" s="125"/>
      <c r="P11" s="125"/>
      <c r="Q11" s="125"/>
      <c r="R11" s="125"/>
      <c r="S11" s="125"/>
      <c r="T11" s="125"/>
      <c r="U11" s="125"/>
      <c r="V11" s="125"/>
    </row>
    <row r="12" spans="1:22" ht="15" thickBot="1">
      <c r="A12" s="136"/>
      <c r="B12" s="176"/>
      <c r="C12" s="177"/>
      <c r="D12" s="72" t="s">
        <v>12</v>
      </c>
      <c r="E12" s="70" t="s">
        <v>13</v>
      </c>
      <c r="F12" s="70" t="s">
        <v>14</v>
      </c>
      <c r="G12" s="73" t="s">
        <v>15</v>
      </c>
      <c r="H12" s="74" t="s">
        <v>16</v>
      </c>
      <c r="I12" s="141"/>
      <c r="J12" s="125"/>
      <c r="K12" s="129"/>
      <c r="L12" s="125"/>
      <c r="M12" s="125"/>
      <c r="N12" s="125"/>
      <c r="O12" s="125"/>
      <c r="P12" s="125"/>
      <c r="Q12" s="125"/>
      <c r="R12" s="125"/>
      <c r="S12" s="125"/>
      <c r="T12" s="125"/>
      <c r="U12" s="125"/>
      <c r="V12" s="125"/>
    </row>
    <row r="13" spans="1:22">
      <c r="A13" s="136"/>
      <c r="B13" s="142" t="s">
        <v>17</v>
      </c>
      <c r="C13" s="143"/>
      <c r="D13" s="144"/>
      <c r="E13" s="145"/>
      <c r="F13" s="146"/>
      <c r="G13" s="147">
        <f>D13*E13*F13</f>
        <v>0</v>
      </c>
      <c r="H13" s="148">
        <f>G13*'Additional Info &amp; Definitions'!$D$15</f>
        <v>0</v>
      </c>
      <c r="I13" s="149" t="s">
        <v>18</v>
      </c>
      <c r="J13" s="125"/>
      <c r="K13" s="129"/>
      <c r="L13" s="125"/>
      <c r="M13" s="125"/>
      <c r="N13" s="125"/>
      <c r="O13" s="125"/>
      <c r="P13" s="125"/>
      <c r="Q13" s="125"/>
      <c r="R13" s="125"/>
      <c r="S13" s="125"/>
      <c r="T13" s="125"/>
      <c r="U13" s="125"/>
      <c r="V13" s="125"/>
    </row>
    <row r="14" spans="1:22">
      <c r="A14" s="136"/>
      <c r="B14" s="150" t="s">
        <v>19</v>
      </c>
      <c r="C14" s="151"/>
      <c r="D14" s="144"/>
      <c r="E14" s="145"/>
      <c r="F14" s="146"/>
      <c r="G14" s="147">
        <f>D14*E14*F14</f>
        <v>0</v>
      </c>
      <c r="H14" s="148">
        <f>G14*'Additional Info &amp; Definitions'!$D$15</f>
        <v>0</v>
      </c>
      <c r="I14" s="149" t="s">
        <v>18</v>
      </c>
      <c r="J14" s="125"/>
      <c r="K14" s="129"/>
      <c r="L14" s="125"/>
      <c r="M14" s="125"/>
      <c r="N14" s="125"/>
      <c r="O14" s="125"/>
      <c r="P14" s="125"/>
      <c r="Q14" s="125"/>
      <c r="R14" s="125"/>
      <c r="S14" s="125"/>
      <c r="T14" s="125"/>
      <c r="U14" s="125"/>
      <c r="V14" s="125"/>
    </row>
    <row r="15" spans="1:22">
      <c r="A15" s="136"/>
      <c r="B15" s="150" t="s">
        <v>20</v>
      </c>
      <c r="C15" s="151"/>
      <c r="D15" s="144"/>
      <c r="E15" s="145"/>
      <c r="F15" s="146"/>
      <c r="G15" s="147">
        <f>D15*E15*F15</f>
        <v>0</v>
      </c>
      <c r="H15" s="148">
        <f>G15*'Additional Info &amp; Definitions'!$D$15</f>
        <v>0</v>
      </c>
      <c r="I15" s="149" t="s">
        <v>18</v>
      </c>
      <c r="J15" s="125"/>
      <c r="K15" s="129"/>
      <c r="L15" s="125"/>
      <c r="M15" s="125"/>
      <c r="N15" s="125"/>
      <c r="O15" s="125"/>
      <c r="P15" s="125"/>
      <c r="Q15" s="125"/>
      <c r="R15" s="125"/>
      <c r="S15" s="125"/>
      <c r="T15" s="125"/>
      <c r="U15" s="125"/>
      <c r="V15" s="125"/>
    </row>
    <row r="16" spans="1:22">
      <c r="A16" s="136"/>
      <c r="B16" s="150" t="s">
        <v>21</v>
      </c>
      <c r="C16" s="151"/>
      <c r="D16" s="144"/>
      <c r="E16" s="145"/>
      <c r="F16" s="146"/>
      <c r="G16" s="147">
        <f>D16*E16*F16</f>
        <v>0</v>
      </c>
      <c r="H16" s="148">
        <f>G16*'Additional Info &amp; Definitions'!$D$15</f>
        <v>0</v>
      </c>
      <c r="I16" s="149"/>
      <c r="J16" s="125"/>
      <c r="K16" s="129"/>
      <c r="L16" s="125"/>
      <c r="M16" s="125"/>
      <c r="N16" s="125"/>
      <c r="O16" s="125"/>
      <c r="P16" s="125"/>
      <c r="Q16" s="125"/>
      <c r="R16" s="125"/>
      <c r="S16" s="125"/>
      <c r="T16" s="125"/>
      <c r="U16" s="125"/>
      <c r="V16" s="125"/>
    </row>
    <row r="17" spans="1:22" ht="15" thickBot="1">
      <c r="A17" s="136"/>
      <c r="B17" s="150" t="s">
        <v>22</v>
      </c>
      <c r="C17" s="151"/>
      <c r="D17" s="144"/>
      <c r="E17" s="145"/>
      <c r="F17" s="146"/>
      <c r="G17" s="147">
        <f>D17*E17*F17</f>
        <v>0</v>
      </c>
      <c r="H17" s="148">
        <f>G17*'Additional Info &amp; Definitions'!$D$15</f>
        <v>0</v>
      </c>
      <c r="I17" s="149"/>
      <c r="J17" s="125"/>
      <c r="K17" s="129"/>
      <c r="L17" s="125"/>
      <c r="M17" s="125"/>
      <c r="N17" s="125"/>
      <c r="O17" s="125"/>
      <c r="P17" s="125"/>
      <c r="Q17" s="125"/>
      <c r="R17" s="125"/>
      <c r="S17" s="125"/>
      <c r="T17" s="125"/>
      <c r="U17" s="125"/>
      <c r="V17" s="125"/>
    </row>
    <row r="18" spans="1:22" ht="15" thickBot="1">
      <c r="A18" s="136"/>
      <c r="B18" s="137"/>
      <c r="C18" s="138"/>
      <c r="D18" s="138"/>
      <c r="E18" s="138"/>
      <c r="F18" s="138"/>
      <c r="G18" s="138"/>
      <c r="H18" s="139"/>
      <c r="I18" s="140"/>
      <c r="J18" s="125"/>
      <c r="K18" s="129"/>
      <c r="L18" s="125"/>
      <c r="M18" s="125"/>
      <c r="N18" s="125"/>
      <c r="O18" s="125"/>
      <c r="P18" s="125"/>
      <c r="Q18" s="125"/>
      <c r="R18" s="125"/>
      <c r="S18" s="125"/>
      <c r="T18" s="125"/>
      <c r="U18" s="125"/>
      <c r="V18" s="125"/>
    </row>
    <row r="19" spans="1:22" ht="15" thickBot="1">
      <c r="A19" s="136"/>
      <c r="B19" s="178" t="s">
        <v>23</v>
      </c>
      <c r="C19" s="179"/>
      <c r="D19" s="2"/>
      <c r="E19" s="2"/>
      <c r="F19" s="3" t="str">
        <f>_xlfn.CONCAT('Additional Info &amp; Definitions'!D14," ","Total")</f>
        <v>Fiscal Year 2024 Total</v>
      </c>
      <c r="G19" s="4">
        <f>SUM(G13:G17)</f>
        <v>0</v>
      </c>
      <c r="H19" s="57">
        <f>SUM(H13:H17)</f>
        <v>0</v>
      </c>
      <c r="I19" s="152"/>
      <c r="J19" s="125"/>
      <c r="K19" s="129"/>
      <c r="L19" s="125"/>
      <c r="M19" s="125"/>
      <c r="N19" s="125"/>
      <c r="O19" s="125"/>
      <c r="P19" s="125"/>
      <c r="Q19" s="125"/>
      <c r="R19" s="125"/>
      <c r="S19" s="125"/>
      <c r="T19" s="125"/>
      <c r="U19" s="125"/>
      <c r="V19" s="125"/>
    </row>
    <row r="20" spans="1:22" s="5" customFormat="1" ht="15" thickBot="1">
      <c r="A20" s="136"/>
      <c r="B20" s="153"/>
      <c r="C20" s="154"/>
      <c r="D20" s="154"/>
      <c r="E20" s="154"/>
      <c r="F20" s="154"/>
      <c r="G20" s="154"/>
      <c r="H20" s="155"/>
      <c r="I20" s="156"/>
      <c r="J20" s="136"/>
      <c r="K20" s="157"/>
      <c r="L20" s="136"/>
      <c r="M20" s="136"/>
      <c r="N20" s="136"/>
      <c r="O20" s="136"/>
      <c r="P20" s="136"/>
      <c r="Q20" s="136"/>
      <c r="R20" s="136"/>
      <c r="S20" s="136"/>
      <c r="T20" s="136"/>
      <c r="U20" s="136"/>
      <c r="V20" s="136"/>
    </row>
    <row r="21" spans="1:22">
      <c r="A21" s="125"/>
      <c r="B21" s="125"/>
      <c r="C21" s="125"/>
      <c r="D21" s="125"/>
      <c r="E21" s="125"/>
      <c r="F21" s="125"/>
      <c r="G21" s="125"/>
      <c r="H21" s="71"/>
      <c r="I21" s="50"/>
      <c r="J21" s="125"/>
      <c r="K21" s="125"/>
      <c r="L21" s="125"/>
      <c r="M21" s="128"/>
      <c r="N21" s="128"/>
      <c r="O21" s="128"/>
      <c r="P21" s="129"/>
      <c r="Q21" s="125"/>
      <c r="R21" s="125"/>
      <c r="S21" s="125"/>
      <c r="T21" s="125"/>
      <c r="U21" s="125"/>
      <c r="V21" s="129"/>
    </row>
    <row r="22" spans="1:22">
      <c r="A22" s="125"/>
      <c r="B22" s="125"/>
      <c r="C22" s="125"/>
      <c r="D22" s="125"/>
      <c r="E22" s="125"/>
      <c r="F22" s="125"/>
      <c r="G22" s="125"/>
      <c r="H22" s="50"/>
      <c r="I22" s="50"/>
      <c r="J22" s="125"/>
      <c r="K22" s="125"/>
      <c r="L22" s="125"/>
      <c r="M22" s="128"/>
      <c r="N22" s="128"/>
      <c r="O22" s="128"/>
      <c r="P22" s="129"/>
      <c r="Q22" s="125"/>
      <c r="R22" s="125"/>
      <c r="S22" s="125"/>
      <c r="T22" s="125"/>
      <c r="U22" s="125"/>
      <c r="V22" s="129"/>
    </row>
    <row r="23" spans="1:22">
      <c r="A23" s="125"/>
      <c r="B23" s="125"/>
      <c r="C23" s="125"/>
      <c r="D23" s="125"/>
      <c r="E23" s="125"/>
      <c r="F23" s="125"/>
      <c r="G23" s="125"/>
      <c r="H23" s="50"/>
      <c r="I23" s="50"/>
      <c r="J23" s="125"/>
      <c r="K23" s="125"/>
      <c r="L23" s="125"/>
      <c r="M23" s="128"/>
      <c r="N23" s="128"/>
      <c r="O23" s="128"/>
      <c r="P23" s="129"/>
      <c r="Q23" s="125"/>
      <c r="R23" s="125"/>
      <c r="S23" s="125"/>
      <c r="T23" s="125"/>
      <c r="U23" s="125"/>
      <c r="V23" s="129"/>
    </row>
    <row r="24" spans="1:22">
      <c r="A24" s="125"/>
      <c r="B24" s="125"/>
      <c r="C24" s="125"/>
      <c r="D24" s="125"/>
      <c r="E24" s="125"/>
      <c r="F24" s="125"/>
      <c r="G24" s="125"/>
      <c r="H24" s="50"/>
      <c r="I24" s="50"/>
      <c r="J24" s="125"/>
      <c r="K24" s="125"/>
      <c r="L24" s="125"/>
      <c r="M24" s="128"/>
      <c r="N24" s="128"/>
      <c r="O24" s="128"/>
      <c r="P24" s="129"/>
      <c r="Q24" s="125"/>
      <c r="R24" s="125"/>
      <c r="S24" s="125"/>
      <c r="T24" s="125"/>
      <c r="U24" s="125"/>
      <c r="V24" s="129"/>
    </row>
    <row r="25" spans="1:22">
      <c r="A25" s="125"/>
      <c r="B25" s="125"/>
      <c r="C25" s="125"/>
      <c r="D25" s="125"/>
      <c r="E25" s="125"/>
      <c r="F25" s="125"/>
      <c r="G25" s="125"/>
      <c r="H25" s="50"/>
      <c r="I25" s="50"/>
      <c r="J25" s="125"/>
      <c r="K25" s="125"/>
      <c r="L25" s="125"/>
      <c r="M25" s="128"/>
      <c r="N25" s="128"/>
      <c r="O25" s="128"/>
      <c r="P25" s="129"/>
      <c r="Q25" s="125"/>
      <c r="R25" s="125"/>
      <c r="S25" s="125"/>
      <c r="T25" s="125"/>
      <c r="U25" s="125"/>
      <c r="V25" s="129"/>
    </row>
    <row r="26" spans="1:22">
      <c r="A26" s="125"/>
      <c r="B26" s="125"/>
      <c r="C26" s="125"/>
      <c r="D26" s="125"/>
      <c r="E26" s="125"/>
      <c r="F26" s="125"/>
      <c r="G26" s="125"/>
      <c r="H26" s="50"/>
      <c r="I26" s="50"/>
      <c r="J26" s="125"/>
      <c r="K26" s="125"/>
      <c r="L26" s="125"/>
      <c r="M26" s="128"/>
      <c r="N26" s="128"/>
      <c r="O26" s="128"/>
      <c r="P26" s="129"/>
      <c r="Q26" s="125"/>
      <c r="R26" s="125"/>
      <c r="S26" s="125"/>
      <c r="T26" s="125"/>
      <c r="U26" s="125"/>
      <c r="V26" s="129"/>
    </row>
    <row r="27" spans="1:22">
      <c r="A27" s="125"/>
      <c r="B27" s="125"/>
      <c r="C27" s="125"/>
      <c r="D27" s="125"/>
      <c r="E27" s="125"/>
      <c r="F27" s="125"/>
      <c r="G27" s="125"/>
      <c r="H27" s="50"/>
      <c r="I27" s="50"/>
      <c r="J27" s="125"/>
      <c r="K27" s="125"/>
      <c r="L27" s="125"/>
      <c r="M27" s="128"/>
      <c r="N27" s="128"/>
      <c r="O27" s="128"/>
      <c r="P27" s="129"/>
      <c r="Q27" s="125"/>
      <c r="R27" s="125"/>
      <c r="S27" s="125"/>
      <c r="T27" s="125"/>
      <c r="U27" s="125"/>
      <c r="V27" s="129"/>
    </row>
    <row r="29" spans="1:22">
      <c r="A29" s="125"/>
      <c r="B29" s="125"/>
      <c r="C29" s="125"/>
      <c r="D29" s="125"/>
      <c r="E29" s="125"/>
      <c r="F29" s="125"/>
      <c r="G29" s="125"/>
      <c r="H29" s="126"/>
      <c r="I29" s="127"/>
      <c r="J29" s="125"/>
      <c r="K29" s="125"/>
      <c r="L29" s="125"/>
      <c r="M29" s="128"/>
      <c r="N29" s="128"/>
      <c r="O29" s="128"/>
      <c r="P29" s="129"/>
      <c r="Q29" s="125"/>
      <c r="R29" s="125"/>
      <c r="S29" s="125"/>
      <c r="T29" s="125"/>
      <c r="U29" s="125"/>
      <c r="V29" s="129"/>
    </row>
  </sheetData>
  <sheetProtection algorithmName="SHA-512" hashValue="YVlgwgo3ElHyWMDWrEXhbpcutc/tWEOOkMm1JQVVX58KG1SlDY74sUz+o9HzIDJd0C5H/rzIgCKM5hwjaylJIQ==" saltValue="TFQp/dZx5D5NyBqX28vEHw==" spinCount="100000" sheet="1" objects="1" scenarios="1"/>
  <protectedRanges>
    <protectedRange sqref="I13:I17 C13:F17" name="Student Employees"/>
  </protectedRanges>
  <mergeCells count="13">
    <mergeCell ref="B12:C12"/>
    <mergeCell ref="B19:C19"/>
    <mergeCell ref="B2:I2"/>
    <mergeCell ref="B4:I4"/>
    <mergeCell ref="B6:I6"/>
    <mergeCell ref="B7:I7"/>
    <mergeCell ref="B5:I5"/>
    <mergeCell ref="B10:B11"/>
    <mergeCell ref="C10:C11"/>
    <mergeCell ref="I10:I11"/>
    <mergeCell ref="D11:H11"/>
    <mergeCell ref="B9:I9"/>
    <mergeCell ref="D10:H10"/>
  </mergeCells>
  <phoneticPr fontId="7" type="noConversion"/>
  <dataValidations count="2">
    <dataValidation type="custom" allowBlank="1" showInputMessage="1" showErrorMessage="1" errorTitle="Invalid Entry!" error="Hourly rate must be $14.50 per hour or greater. _x000a__x000a_ " promptTitle="Minimum Rate Requirement" prompt="Minimum wage for student employees is $14.50 per hour starting July 1, 2023. This is subject to change. " sqref="D14:D17" xr:uid="{9D190844-38C3-42AE-BFAD-ED7B24002C6B}">
      <formula1>D14&gt;14.49</formula1>
    </dataValidation>
    <dataValidation type="custom" allowBlank="1" showInputMessage="1" showErrorMessage="1" errorTitle="Invalid Entry!" error="Hourly rate must be $14.50 per hour or greater. " promptTitle="Minimum Rate Requirement" prompt="Minimum wage for student employees is $14.50 per hour starting  July 1, 2023. This is subject to change. " sqref="D13" xr:uid="{A1FC36C4-033B-438C-AC65-054F5416891C}">
      <formula1>D13&gt;14.49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2"/>
  <sheetViews>
    <sheetView tabSelected="1" topLeftCell="A13" zoomScale="73" zoomScaleNormal="100" workbookViewId="0">
      <selection activeCell="E39" sqref="E39"/>
    </sheetView>
  </sheetViews>
  <sheetFormatPr defaultColWidth="12.625" defaultRowHeight="15" customHeight="1"/>
  <cols>
    <col min="1" max="1" width="3.125" style="6" customWidth="1"/>
    <col min="2" max="2" width="30.25" style="6" customWidth="1"/>
    <col min="3" max="3" width="45.75" style="6" bestFit="1" customWidth="1"/>
    <col min="4" max="4" width="22.875" style="6" bestFit="1" customWidth="1"/>
    <col min="5" max="5" width="53.875" style="75" customWidth="1"/>
    <col min="6" max="6" width="11.875" style="6" bestFit="1" customWidth="1"/>
    <col min="7" max="7" width="53.625" style="6" customWidth="1"/>
    <col min="8" max="23" width="7.625" style="6" customWidth="1"/>
    <col min="24" max="16384" width="12.625" style="6"/>
  </cols>
  <sheetData>
    <row r="1" spans="1:6" ht="15" customHeight="1" thickBot="1"/>
    <row r="2" spans="1:6" ht="26.45" thickBot="1">
      <c r="B2" s="162" t="str">
        <f>_xlfn.CONCAT("Campus Sustainability Fund - Mini Grant Funding Request - Operating Budget for", " ",'Project Information Summary'!C12)</f>
        <v>Campus Sustainability Fund - Mini Grant Funding Request - Operating Budget for The Sakura Project</v>
      </c>
      <c r="C2" s="163"/>
      <c r="D2" s="163"/>
      <c r="E2" s="164"/>
    </row>
    <row r="3" spans="1:6" ht="15" customHeight="1" thickBot="1">
      <c r="B3" s="47"/>
      <c r="C3" s="48"/>
      <c r="D3" s="48"/>
      <c r="E3" s="86"/>
    </row>
    <row r="4" spans="1:6" ht="45" customHeight="1">
      <c r="B4" s="183" t="s">
        <v>24</v>
      </c>
      <c r="C4" s="184"/>
      <c r="D4" s="184"/>
      <c r="E4" s="185"/>
    </row>
    <row r="5" spans="1:6" ht="60" customHeight="1">
      <c r="B5" s="186" t="s">
        <v>25</v>
      </c>
      <c r="C5" s="187"/>
      <c r="D5" s="187"/>
      <c r="E5" s="188"/>
    </row>
    <row r="6" spans="1:6" ht="60" customHeight="1">
      <c r="B6" s="213" t="s">
        <v>26</v>
      </c>
      <c r="C6" s="187"/>
      <c r="D6" s="187"/>
      <c r="E6" s="188"/>
    </row>
    <row r="7" spans="1:6" ht="30" customHeight="1">
      <c r="B7" s="214" t="s">
        <v>27</v>
      </c>
      <c r="C7" s="215"/>
      <c r="D7" s="215"/>
      <c r="E7" s="216"/>
    </row>
    <row r="8" spans="1:6" ht="45" customHeight="1" thickBot="1">
      <c r="B8" s="217" t="s">
        <v>28</v>
      </c>
      <c r="C8" s="218"/>
      <c r="D8" s="218"/>
      <c r="E8" s="219"/>
    </row>
    <row r="9" spans="1:6" ht="14.25" customHeight="1" thickBot="1">
      <c r="B9" s="8"/>
      <c r="C9" s="9"/>
      <c r="D9" s="9"/>
      <c r="E9" s="87"/>
    </row>
    <row r="10" spans="1:6" ht="18.600000000000001" thickBot="1">
      <c r="B10" s="206" t="s">
        <v>29</v>
      </c>
      <c r="C10" s="207"/>
      <c r="D10" s="207"/>
      <c r="E10" s="208"/>
    </row>
    <row r="11" spans="1:6" ht="14.25" customHeight="1">
      <c r="B11" s="10" t="s">
        <v>30</v>
      </c>
      <c r="C11" s="11" t="s">
        <v>31</v>
      </c>
      <c r="D11" s="111" t="s">
        <v>10</v>
      </c>
      <c r="E11" s="88" t="s">
        <v>32</v>
      </c>
    </row>
    <row r="12" spans="1:6" ht="14.25" customHeight="1">
      <c r="A12" s="12"/>
      <c r="B12" s="211"/>
      <c r="C12" s="212"/>
      <c r="D12" s="20" t="str">
        <f>'Additional Info &amp; Definitions'!$D$14</f>
        <v>Fiscal Year 2024</v>
      </c>
      <c r="E12" s="89"/>
    </row>
    <row r="13" spans="1:6" ht="14.25" customHeight="1" thickBot="1">
      <c r="B13" s="13" t="s">
        <v>33</v>
      </c>
      <c r="C13" s="14" t="s">
        <v>34</v>
      </c>
      <c r="D13" s="42">
        <f>'Mini Grant Personnel Summary'!G19</f>
        <v>0</v>
      </c>
      <c r="E13" s="90"/>
    </row>
    <row r="14" spans="1:6" ht="18.600000000000001" thickBot="1">
      <c r="B14" s="209" t="s">
        <v>35</v>
      </c>
      <c r="C14" s="210"/>
      <c r="D14" s="17">
        <f>SUM(D13:D13)</f>
        <v>0</v>
      </c>
      <c r="E14" s="91"/>
    </row>
    <row r="15" spans="1:6" ht="14.25" customHeight="1" thickBot="1">
      <c r="A15" s="12"/>
      <c r="B15" s="18"/>
      <c r="C15" s="19"/>
      <c r="D15" s="19"/>
      <c r="E15" s="92"/>
      <c r="F15" s="12"/>
    </row>
    <row r="16" spans="1:6" ht="14.25" customHeight="1">
      <c r="B16" s="10" t="s">
        <v>30</v>
      </c>
      <c r="C16" s="11" t="s">
        <v>31</v>
      </c>
      <c r="D16" s="111" t="s">
        <v>10</v>
      </c>
      <c r="E16" s="88" t="s">
        <v>32</v>
      </c>
    </row>
    <row r="17" spans="1:6" ht="14.25" customHeight="1">
      <c r="A17" s="12"/>
      <c r="B17" s="211"/>
      <c r="C17" s="212"/>
      <c r="D17" s="20" t="str">
        <f>'Additional Info &amp; Definitions'!$D$14</f>
        <v>Fiscal Year 2024</v>
      </c>
      <c r="E17" s="89"/>
    </row>
    <row r="18" spans="1:6" ht="14.25" customHeight="1" thickBot="1">
      <c r="B18" s="13" t="s">
        <v>36</v>
      </c>
      <c r="C18" s="14" t="s">
        <v>37</v>
      </c>
      <c r="D18" s="41">
        <f>'Mini Grant Personnel Summary'!H19</f>
        <v>0</v>
      </c>
      <c r="E18" s="90"/>
    </row>
    <row r="19" spans="1:6" ht="18.600000000000001" thickBot="1">
      <c r="B19" s="209" t="s">
        <v>38</v>
      </c>
      <c r="C19" s="210"/>
      <c r="D19" s="21">
        <f>SUM(D18:D18)</f>
        <v>0</v>
      </c>
      <c r="E19" s="93"/>
    </row>
    <row r="20" spans="1:6" ht="14.25" customHeight="1" thickBot="1">
      <c r="A20" s="12"/>
      <c r="B20" s="18"/>
      <c r="C20" s="19"/>
      <c r="D20" s="19"/>
      <c r="E20" s="92"/>
      <c r="F20" s="12"/>
    </row>
    <row r="21" spans="1:6" ht="18.600000000000001" thickBot="1">
      <c r="B21" s="206" t="s">
        <v>39</v>
      </c>
      <c r="C21" s="207"/>
      <c r="D21" s="207"/>
      <c r="E21" s="208"/>
    </row>
    <row r="22" spans="1:6" ht="14.25" customHeight="1">
      <c r="B22" s="10" t="s">
        <v>40</v>
      </c>
      <c r="C22" s="11" t="s">
        <v>31</v>
      </c>
      <c r="D22" s="111" t="s">
        <v>10</v>
      </c>
      <c r="E22" s="88" t="s">
        <v>32</v>
      </c>
    </row>
    <row r="23" spans="1:6" ht="14.25" customHeight="1">
      <c r="A23" s="12"/>
      <c r="B23" s="211"/>
      <c r="C23" s="212"/>
      <c r="D23" s="20" t="str">
        <f>'Additional Info &amp; Definitions'!$D$14</f>
        <v>Fiscal Year 2024</v>
      </c>
      <c r="E23" s="89"/>
    </row>
    <row r="24" spans="1:6" ht="29.25" customHeight="1">
      <c r="B24" s="13" t="s">
        <v>41</v>
      </c>
      <c r="C24" s="25" t="s">
        <v>42</v>
      </c>
      <c r="D24" s="124">
        <v>960</v>
      </c>
      <c r="E24" s="90" t="s">
        <v>43</v>
      </c>
    </row>
    <row r="25" spans="1:6" ht="14.25" customHeight="1">
      <c r="B25" s="13" t="s">
        <v>41</v>
      </c>
      <c r="C25" s="25" t="s">
        <v>44</v>
      </c>
      <c r="D25" s="124">
        <v>58.79</v>
      </c>
      <c r="E25" s="90" t="s">
        <v>45</v>
      </c>
    </row>
    <row r="26" spans="1:6" ht="14.25" customHeight="1">
      <c r="B26" s="13" t="s">
        <v>41</v>
      </c>
      <c r="C26" s="25" t="s">
        <v>46</v>
      </c>
      <c r="D26" s="124">
        <v>69.95</v>
      </c>
      <c r="E26" s="90" t="s">
        <v>47</v>
      </c>
    </row>
    <row r="27" spans="1:6" ht="14.25" customHeight="1">
      <c r="B27" s="13" t="s">
        <v>41</v>
      </c>
      <c r="C27" s="25" t="s">
        <v>48</v>
      </c>
      <c r="D27" s="124">
        <v>399.96</v>
      </c>
      <c r="E27" s="90"/>
    </row>
    <row r="28" spans="1:6" ht="14.25" customHeight="1">
      <c r="B28" s="13" t="s">
        <v>41</v>
      </c>
      <c r="C28" s="25" t="s">
        <v>49</v>
      </c>
      <c r="D28" s="124">
        <v>40</v>
      </c>
      <c r="E28" s="90" t="s">
        <v>50</v>
      </c>
    </row>
    <row r="29" spans="1:6" ht="14.25" customHeight="1">
      <c r="B29" s="13" t="s">
        <v>41</v>
      </c>
      <c r="C29" s="25" t="s">
        <v>51</v>
      </c>
      <c r="D29" s="124">
        <v>40</v>
      </c>
      <c r="E29" s="90"/>
    </row>
    <row r="30" spans="1:6" ht="14.25" customHeight="1">
      <c r="B30" s="13" t="s">
        <v>41</v>
      </c>
      <c r="C30" s="25" t="s">
        <v>52</v>
      </c>
      <c r="D30" s="124">
        <v>15.92</v>
      </c>
      <c r="E30" s="90" t="s">
        <v>53</v>
      </c>
    </row>
    <row r="31" spans="1:6" ht="14.25" customHeight="1">
      <c r="B31" s="13" t="s">
        <v>41</v>
      </c>
      <c r="C31" s="25" t="s">
        <v>54</v>
      </c>
      <c r="D31" s="124">
        <v>15.92</v>
      </c>
      <c r="E31" s="90" t="s">
        <v>55</v>
      </c>
    </row>
    <row r="32" spans="1:6" ht="14.25" customHeight="1">
      <c r="B32" s="13" t="s">
        <v>41</v>
      </c>
      <c r="C32" s="25" t="s">
        <v>56</v>
      </c>
      <c r="D32" s="124">
        <v>600</v>
      </c>
      <c r="E32" s="90" t="s">
        <v>57</v>
      </c>
    </row>
    <row r="33" spans="2:5" ht="14.25" customHeight="1">
      <c r="B33" s="13" t="s">
        <v>41</v>
      </c>
      <c r="C33" s="25" t="s">
        <v>58</v>
      </c>
      <c r="D33" s="124">
        <v>300</v>
      </c>
      <c r="E33" s="90" t="s">
        <v>59</v>
      </c>
    </row>
    <row r="34" spans="2:5" ht="14.25" customHeight="1">
      <c r="B34" s="13" t="s">
        <v>41</v>
      </c>
      <c r="C34" s="25" t="s">
        <v>60</v>
      </c>
      <c r="D34" s="124">
        <v>4</v>
      </c>
      <c r="E34" s="90" t="s">
        <v>61</v>
      </c>
    </row>
    <row r="35" spans="2:5" ht="21" customHeight="1">
      <c r="B35" s="13" t="s">
        <v>41</v>
      </c>
      <c r="C35" s="25" t="s">
        <v>62</v>
      </c>
      <c r="D35" s="124">
        <v>150</v>
      </c>
      <c r="E35" s="90" t="s">
        <v>63</v>
      </c>
    </row>
    <row r="36" spans="2:5" ht="36" customHeight="1">
      <c r="B36" s="13" t="s">
        <v>41</v>
      </c>
      <c r="C36" s="25" t="s">
        <v>64</v>
      </c>
      <c r="D36" s="124">
        <v>940</v>
      </c>
      <c r="E36" s="90" t="s">
        <v>65</v>
      </c>
    </row>
    <row r="37" spans="2:5" ht="14.25" customHeight="1">
      <c r="B37" s="13" t="s">
        <v>41</v>
      </c>
      <c r="C37" s="25"/>
      <c r="D37" s="51"/>
      <c r="E37" s="90"/>
    </row>
    <row r="38" spans="2:5" ht="14.25" customHeight="1" thickBot="1">
      <c r="B38" s="15" t="s">
        <v>41</v>
      </c>
      <c r="C38" s="26"/>
      <c r="D38" s="52"/>
      <c r="E38" s="95"/>
    </row>
    <row r="39" spans="2:5" ht="18.600000000000001" thickBot="1">
      <c r="B39" s="202" t="s">
        <v>66</v>
      </c>
      <c r="C39" s="203"/>
      <c r="D39" s="21">
        <f>SUM(D24:D38)</f>
        <v>3594.54</v>
      </c>
      <c r="E39" s="93"/>
    </row>
    <row r="40" spans="2:5" ht="14.25" customHeight="1" thickBot="1">
      <c r="B40" s="22"/>
      <c r="C40" s="23"/>
      <c r="D40" s="24"/>
      <c r="E40" s="94"/>
    </row>
    <row r="41" spans="2:5" ht="18.600000000000001" thickBot="1">
      <c r="B41" s="206" t="s">
        <v>67</v>
      </c>
      <c r="C41" s="207"/>
      <c r="D41" s="207"/>
      <c r="E41" s="208"/>
    </row>
    <row r="42" spans="2:5" ht="14.25" customHeight="1">
      <c r="B42" s="10" t="s">
        <v>68</v>
      </c>
      <c r="C42" s="11" t="s">
        <v>31</v>
      </c>
      <c r="D42" s="111" t="s">
        <v>10</v>
      </c>
      <c r="E42" s="88" t="s">
        <v>32</v>
      </c>
    </row>
    <row r="43" spans="2:5" ht="14.25" customHeight="1">
      <c r="B43" s="204"/>
      <c r="C43" s="205"/>
      <c r="D43" s="20" t="str">
        <f>'Additional Info &amp; Definitions'!$D$14</f>
        <v>Fiscal Year 2024</v>
      </c>
      <c r="E43" s="89"/>
    </row>
    <row r="44" spans="2:5" ht="14.25" customHeight="1">
      <c r="B44" s="13" t="s">
        <v>69</v>
      </c>
      <c r="C44" s="29"/>
      <c r="D44" s="51"/>
      <c r="E44" s="96"/>
    </row>
    <row r="45" spans="2:5" ht="14.25" customHeight="1">
      <c r="B45" s="13" t="s">
        <v>69</v>
      </c>
      <c r="C45" s="29"/>
      <c r="D45" s="51"/>
      <c r="E45" s="96"/>
    </row>
    <row r="46" spans="2:5" ht="14.25" customHeight="1">
      <c r="B46" s="13" t="s">
        <v>70</v>
      </c>
      <c r="C46" s="29"/>
      <c r="D46" s="51"/>
      <c r="E46" s="96"/>
    </row>
    <row r="47" spans="2:5" ht="14.25" customHeight="1">
      <c r="B47" s="13" t="s">
        <v>70</v>
      </c>
      <c r="C47" s="29"/>
      <c r="D47" s="51"/>
      <c r="E47" s="96"/>
    </row>
    <row r="48" spans="2:5" ht="14.25" customHeight="1">
      <c r="B48" s="65" t="s">
        <v>71</v>
      </c>
      <c r="C48" s="66"/>
      <c r="D48" s="67"/>
      <c r="E48" s="96"/>
    </row>
    <row r="49" spans="2:5" ht="14.25" customHeight="1">
      <c r="B49" s="65" t="s">
        <v>71</v>
      </c>
      <c r="C49" s="66"/>
      <c r="D49" s="67"/>
      <c r="E49" s="96"/>
    </row>
    <row r="50" spans="2:5" ht="14.25" customHeight="1" thickBot="1">
      <c r="B50" s="15" t="s">
        <v>72</v>
      </c>
      <c r="C50" s="30"/>
      <c r="D50" s="52"/>
      <c r="E50" s="96"/>
    </row>
    <row r="51" spans="2:5" ht="18.600000000000001" thickBot="1">
      <c r="B51" s="202" t="s">
        <v>73</v>
      </c>
      <c r="C51" s="203"/>
      <c r="D51" s="21">
        <f>SUM(D44:D50)</f>
        <v>0</v>
      </c>
      <c r="E51" s="93"/>
    </row>
    <row r="52" spans="2:5" ht="14.25" customHeight="1" thickBot="1">
      <c r="B52" s="22"/>
      <c r="C52" s="23"/>
      <c r="D52" s="24"/>
      <c r="E52" s="94"/>
    </row>
    <row r="53" spans="2:5" ht="14.25" customHeight="1">
      <c r="B53" s="27"/>
      <c r="C53" s="28"/>
      <c r="D53" s="19"/>
      <c r="E53" s="92"/>
    </row>
    <row r="54" spans="2:5" ht="14.25" customHeight="1" thickBot="1">
      <c r="B54" s="220" t="s">
        <v>74</v>
      </c>
      <c r="C54" s="221"/>
      <c r="D54" s="221"/>
      <c r="E54" s="222"/>
    </row>
    <row r="55" spans="2:5" ht="14.25" customHeight="1">
      <c r="B55" s="18"/>
      <c r="C55" s="19"/>
      <c r="D55" s="111" t="s">
        <v>75</v>
      </c>
      <c r="E55" s="112" t="s">
        <v>32</v>
      </c>
    </row>
    <row r="56" spans="2:5" ht="14.25" customHeight="1">
      <c r="B56" s="18"/>
      <c r="C56" s="19"/>
      <c r="D56" s="20" t="str">
        <f>'Additional Info &amp; Definitions'!$D$14</f>
        <v>Fiscal Year 2024</v>
      </c>
      <c r="E56" s="113"/>
    </row>
    <row r="57" spans="2:5" ht="14.25" customHeight="1" thickBot="1">
      <c r="B57" s="223" t="s">
        <v>76</v>
      </c>
      <c r="C57" s="224"/>
      <c r="D57" s="114">
        <f>SUM(D14,D19,D39,D51,)</f>
        <v>3594.54</v>
      </c>
      <c r="E57" s="115"/>
    </row>
    <row r="58" spans="2:5" ht="14.25" customHeight="1" thickBot="1">
      <c r="B58" s="22"/>
      <c r="C58" s="23"/>
      <c r="D58" s="24"/>
      <c r="E58" s="116"/>
    </row>
    <row r="59" spans="2:5" ht="14.25" customHeight="1" thickBot="1">
      <c r="B59" s="225" t="s">
        <v>77</v>
      </c>
      <c r="C59" s="226"/>
      <c r="D59" s="226"/>
      <c r="E59" s="227"/>
    </row>
    <row r="60" spans="2:5" ht="14.25" customHeight="1">
      <c r="B60" s="10" t="s">
        <v>30</v>
      </c>
      <c r="C60" s="11" t="s">
        <v>31</v>
      </c>
      <c r="D60" s="111" t="s">
        <v>75</v>
      </c>
      <c r="E60" s="112" t="s">
        <v>32</v>
      </c>
    </row>
    <row r="61" spans="2:5" ht="14.25" customHeight="1">
      <c r="B61" s="228"/>
      <c r="C61" s="229"/>
      <c r="D61" s="20" t="str">
        <f>'Additional Info &amp; Definitions'!$D$14</f>
        <v>Fiscal Year 2024</v>
      </c>
      <c r="E61" s="117"/>
    </row>
    <row r="62" spans="2:5" ht="14.25" customHeight="1" thickBot="1">
      <c r="B62" s="15" t="s">
        <v>77</v>
      </c>
      <c r="C62" s="16" t="s">
        <v>78</v>
      </c>
      <c r="D62" s="118">
        <f>ROUNDUP(D57*0.02,-1)</f>
        <v>80</v>
      </c>
      <c r="E62" s="119"/>
    </row>
    <row r="63" spans="2:5" ht="14.25" customHeight="1">
      <c r="B63" s="18"/>
      <c r="C63" s="19"/>
      <c r="D63" s="108"/>
      <c r="E63" s="120"/>
    </row>
    <row r="64" spans="2:5" ht="14.25" customHeight="1" thickBot="1">
      <c r="B64" s="109"/>
      <c r="C64" s="24"/>
      <c r="D64" s="24"/>
      <c r="E64" s="121"/>
    </row>
    <row r="65" spans="1:7" s="33" customFormat="1" ht="26.45" thickBot="1">
      <c r="A65" s="32"/>
      <c r="B65" s="234" t="s">
        <v>79</v>
      </c>
      <c r="C65" s="235"/>
      <c r="D65" s="235"/>
      <c r="E65" s="236"/>
      <c r="F65" s="32"/>
    </row>
    <row r="66" spans="1:7" ht="14.25" customHeight="1">
      <c r="A66" s="12"/>
      <c r="B66" s="18"/>
      <c r="C66" s="19"/>
      <c r="D66" s="111" t="s">
        <v>75</v>
      </c>
      <c r="E66" s="88" t="s">
        <v>32</v>
      </c>
      <c r="F66" s="12"/>
    </row>
    <row r="67" spans="1:7" ht="14.25" customHeight="1">
      <c r="A67" s="12"/>
      <c r="B67" s="18"/>
      <c r="C67" s="19"/>
      <c r="D67" s="20" t="str">
        <f>'Additional Info &amp; Definitions'!$D$14</f>
        <v>Fiscal Year 2024</v>
      </c>
      <c r="E67" s="97"/>
      <c r="F67" s="12"/>
    </row>
    <row r="68" spans="1:7" ht="18.600000000000001" thickBot="1">
      <c r="A68" s="12"/>
      <c r="B68" s="232" t="s">
        <v>80</v>
      </c>
      <c r="C68" s="233"/>
      <c r="D68" s="40">
        <f>SUM(D14,D19,D39,D51,D62)</f>
        <v>3674.54</v>
      </c>
      <c r="E68" s="98"/>
      <c r="F68" s="54"/>
      <c r="G68"/>
    </row>
    <row r="69" spans="1:7" ht="14.25" customHeight="1" thickBot="1">
      <c r="B69" s="18"/>
      <c r="C69" s="31"/>
      <c r="D69" s="102"/>
      <c r="E69" s="99"/>
      <c r="F69" s="12"/>
    </row>
    <row r="70" spans="1:7" ht="14.25" customHeight="1" thickBot="1">
      <c r="B70" s="27"/>
      <c r="C70" s="107"/>
      <c r="D70" s="103" t="str">
        <f>'Additional Info &amp; Definitions'!$D$14</f>
        <v>Fiscal Year 2024</v>
      </c>
      <c r="E70" s="105"/>
      <c r="F70" s="12"/>
    </row>
    <row r="71" spans="1:7" ht="26.45" thickBot="1">
      <c r="B71" s="230" t="s">
        <v>81</v>
      </c>
      <c r="C71" s="231"/>
      <c r="D71" s="104">
        <f>ROUNDUP(D68,-2)</f>
        <v>3700</v>
      </c>
      <c r="E71" s="106"/>
      <c r="F71" s="110" t="str">
        <f>IF((OR(D71&gt;5000)),"OVER BUDGET"," ")</f>
        <v xml:space="preserve"> </v>
      </c>
      <c r="G71" s="38" t="str">
        <f>IF(F71="OVER BUDGET","Your budget is over our $5,000 limit. Please reduce your budget to below $5,000 before submitting.", " ")</f>
        <v xml:space="preserve"> </v>
      </c>
    </row>
    <row r="72" spans="1:7" ht="14.25" customHeight="1">
      <c r="B72" s="34"/>
      <c r="C72" s="35"/>
      <c r="D72" s="36"/>
      <c r="E72" s="100"/>
    </row>
    <row r="73" spans="1:7" ht="14.25" customHeight="1">
      <c r="B73" s="34"/>
      <c r="C73" s="35"/>
      <c r="D73" s="36"/>
      <c r="E73" s="100"/>
    </row>
    <row r="74" spans="1:7" ht="14.25" customHeight="1">
      <c r="B74" s="34"/>
      <c r="C74" s="35"/>
      <c r="D74" s="36"/>
      <c r="E74" s="100"/>
    </row>
    <row r="75" spans="1:7" ht="14.25" customHeight="1">
      <c r="B75" s="34"/>
      <c r="C75" s="35"/>
      <c r="D75" s="36"/>
      <c r="E75" s="100"/>
    </row>
    <row r="76" spans="1:7" ht="14.25" customHeight="1">
      <c r="B76" s="34"/>
      <c r="C76" s="35"/>
      <c r="D76" s="36"/>
      <c r="E76" s="100"/>
    </row>
    <row r="77" spans="1:7" ht="14.25" customHeight="1">
      <c r="B77" s="34"/>
      <c r="C77" s="35"/>
      <c r="D77" s="36"/>
      <c r="E77" s="100"/>
    </row>
    <row r="78" spans="1:7" ht="14.25" customHeight="1">
      <c r="B78" s="34"/>
      <c r="C78" s="35"/>
      <c r="D78" s="36"/>
      <c r="E78" s="100"/>
    </row>
    <row r="79" spans="1:7" ht="14.25" customHeight="1">
      <c r="B79" s="34"/>
      <c r="C79" s="35"/>
      <c r="D79" s="36"/>
      <c r="E79" s="100"/>
    </row>
    <row r="80" spans="1:7" ht="14.25" customHeight="1">
      <c r="B80" s="34"/>
      <c r="C80" s="35"/>
      <c r="D80" s="36"/>
      <c r="E80" s="100"/>
    </row>
    <row r="81" spans="2:5" ht="14.25" customHeight="1">
      <c r="B81" s="35"/>
      <c r="C81" s="35"/>
      <c r="D81" s="36"/>
      <c r="E81" s="100"/>
    </row>
    <row r="82" spans="2:5" ht="14.25" customHeight="1"/>
    <row r="83" spans="2:5" ht="14.25" customHeight="1"/>
    <row r="84" spans="2:5" ht="14.25" customHeight="1"/>
    <row r="85" spans="2:5" ht="14.25" customHeight="1"/>
    <row r="86" spans="2:5" ht="14.25" customHeight="1"/>
    <row r="87" spans="2:5" ht="14.25" customHeight="1"/>
    <row r="88" spans="2:5" ht="14.25" customHeight="1"/>
    <row r="89" spans="2:5" ht="14.25" customHeight="1"/>
    <row r="90" spans="2:5" ht="14.25" customHeight="1"/>
    <row r="91" spans="2:5" ht="14.25" customHeight="1"/>
    <row r="92" spans="2:5" ht="14.25" customHeight="1"/>
    <row r="93" spans="2:5" ht="14.25" customHeight="1"/>
    <row r="94" spans="2:5" ht="14.25" customHeight="1"/>
    <row r="95" spans="2:5" ht="14.25" customHeight="1"/>
    <row r="96" spans="2:5"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sheetData>
  <sheetProtection algorithmName="SHA-512" hashValue="qtmSZ5FzHr+DPhrrRNUpCRpeBrny6z/lJAzMVfjDLibvO2M43P57avHkh4JSAiykdYyAUq2yrXAsd4AnyqRzrA==" saltValue="fFqnglkKCW11KAK+rXw7jQ==" spinCount="100000" sheet="1" objects="1" scenarios="1"/>
  <protectedRanges>
    <protectedRange sqref="C44:D50" name="Travel"/>
    <protectedRange sqref="C24:D38" name="Supplies"/>
    <protectedRange sqref="E18:E19 E24:E39 E13:E14 E44:E51 E71" name="Notes"/>
    <protectedRange sqref="E57" name="Notes_2"/>
  </protectedRanges>
  <mergeCells count="24">
    <mergeCell ref="B54:E54"/>
    <mergeCell ref="B57:C57"/>
    <mergeCell ref="B59:E59"/>
    <mergeCell ref="B61:C61"/>
    <mergeCell ref="B71:C71"/>
    <mergeCell ref="B68:C68"/>
    <mergeCell ref="B65:E65"/>
    <mergeCell ref="B2:E2"/>
    <mergeCell ref="B10:E10"/>
    <mergeCell ref="B39:C39"/>
    <mergeCell ref="B19:C19"/>
    <mergeCell ref="B21:E21"/>
    <mergeCell ref="B12:C12"/>
    <mergeCell ref="B17:C17"/>
    <mergeCell ref="B51:C51"/>
    <mergeCell ref="B4:E4"/>
    <mergeCell ref="B5:E5"/>
    <mergeCell ref="B43:C43"/>
    <mergeCell ref="B41:E41"/>
    <mergeCell ref="B14:C14"/>
    <mergeCell ref="B23:C23"/>
    <mergeCell ref="B6:E6"/>
    <mergeCell ref="B7:E7"/>
    <mergeCell ref="B8:E8"/>
  </mergeCells>
  <conditionalFormatting sqref="F71">
    <cfRule type="containsText" dxfId="1" priority="1" operator="containsText" text="OVER BUDGET">
      <formula>NOT(ISERROR(SEARCH("OVER BUDGET",F71)))</formula>
    </cfRule>
  </conditionalFormatting>
  <dataValidations count="7">
    <dataValidation allowBlank="1" showInputMessage="1" showErrorMessage="1" prompt="Please provide a detailed but succinct summary of supplies and/or operations expenses that may be needed. " sqref="C24:C37" xr:uid="{0D6EB72A-FB0B-49B3-A21B-CA54A861D378}"/>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38" xr:uid="{42BA814C-B2C4-4FBC-88EC-94D612F9A178}"/>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50" xr:uid="{FB30ECDB-7038-486E-9F62-9CC3190CA883}"/>
    <dataValidation allowBlank="1" showInputMessage="1" showErrorMessage="1" prompt="Please provide a detailed but succinct summary of travel expenses that may be needed. " sqref="C44:C49" xr:uid="{4D9BC044-3C8C-4977-8BC0-6D0E043B2E53}"/>
    <dataValidation allowBlank="1" showInputMessage="1" showErrorMessage="1" promptTitle="Rounded Funding Request" prompt="Note: All Total Annual Grant Funding Requests are rounded up to the nearest multiple of $100. " sqref="D71" xr:uid="{FAB0676C-D822-47AE-A107-20129743C6AD}"/>
    <dataValidation allowBlank="1" showInputMessage="1" showErrorMessage="1" promptTitle="Additional Information" prompt="More information on Administrative Service Charge can be found in the Additional Info &amp; Definitions sheet. " sqref="B59:E59" xr:uid="{A4DF22F8-E6DC-40C5-AF02-67FA2D4652C9}"/>
    <dataValidation allowBlank="1" showInputMessage="1" showErrorMessage="1" promptTitle="Administrative Service Charge" prompt="Note: All ASCs are rounded up to the nearest multiple of $10. " sqref="D62" xr:uid="{BA54F7F1-8262-4E57-8A4E-FF731ACE533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E39"/>
  <sheetViews>
    <sheetView workbookViewId="0">
      <selection activeCell="E15" sqref="E15"/>
    </sheetView>
  </sheetViews>
  <sheetFormatPr defaultColWidth="9" defaultRowHeight="14.45"/>
  <cols>
    <col min="1" max="1" width="3.125" style="6" customWidth="1"/>
    <col min="2" max="2" width="47.875" style="75" bestFit="1" customWidth="1"/>
    <col min="3" max="3" width="40.625" style="6" customWidth="1"/>
    <col min="4" max="4" width="11.875" style="6" bestFit="1" customWidth="1"/>
    <col min="5" max="5" width="46" style="6" customWidth="1"/>
    <col min="6" max="16384" width="9" style="6"/>
  </cols>
  <sheetData>
    <row r="1" spans="2:5" ht="15" thickBot="1"/>
    <row r="2" spans="2:5" ht="26.45" thickBot="1">
      <c r="B2" s="162" t="str">
        <f>_xlfn.CONCAT("Campus Sustainability Fund - Mini Grant Funding Request - Project Information Summary for", " ",C12)</f>
        <v>Campus Sustainability Fund - Mini Grant Funding Request - Project Information Summary for The Sakura Project</v>
      </c>
      <c r="C2" s="163"/>
      <c r="D2" s="163"/>
      <c r="E2" s="164"/>
    </row>
    <row r="3" spans="2:5" ht="15" thickBot="1">
      <c r="B3" s="76"/>
      <c r="C3" s="48"/>
      <c r="D3" s="48"/>
      <c r="E3" s="49"/>
    </row>
    <row r="4" spans="2:5">
      <c r="B4" s="240" t="s">
        <v>82</v>
      </c>
      <c r="C4" s="166"/>
      <c r="D4" s="166"/>
      <c r="E4" s="167"/>
    </row>
    <row r="5" spans="2:5">
      <c r="B5" s="168"/>
      <c r="C5" s="169"/>
      <c r="D5" s="169"/>
      <c r="E5" s="170"/>
    </row>
    <row r="6" spans="2:5">
      <c r="B6" s="168"/>
      <c r="C6" s="169"/>
      <c r="D6" s="169"/>
      <c r="E6" s="170"/>
    </row>
    <row r="7" spans="2:5">
      <c r="B7" s="168"/>
      <c r="C7" s="169"/>
      <c r="D7" s="169"/>
      <c r="E7" s="170"/>
    </row>
    <row r="8" spans="2:5">
      <c r="B8" s="168"/>
      <c r="C8" s="169"/>
      <c r="D8" s="169"/>
      <c r="E8" s="170"/>
    </row>
    <row r="9" spans="2:5" ht="101.25" customHeight="1" thickBot="1">
      <c r="B9" s="171"/>
      <c r="C9" s="172"/>
      <c r="D9" s="172"/>
      <c r="E9" s="173"/>
    </row>
    <row r="10" spans="2:5" ht="15" thickBot="1"/>
    <row r="11" spans="2:5" ht="18">
      <c r="B11" s="237" t="s">
        <v>83</v>
      </c>
      <c r="C11" s="238"/>
    </row>
    <row r="12" spans="2:5">
      <c r="B12" s="77" t="s">
        <v>84</v>
      </c>
      <c r="C12" s="44" t="s">
        <v>85</v>
      </c>
    </row>
    <row r="13" spans="2:5">
      <c r="B13" s="77" t="s">
        <v>86</v>
      </c>
      <c r="C13" s="43" t="s">
        <v>87</v>
      </c>
    </row>
    <row r="14" spans="2:5">
      <c r="B14" s="77" t="s">
        <v>88</v>
      </c>
      <c r="C14" s="45">
        <v>2658247</v>
      </c>
    </row>
    <row r="15" spans="2:5">
      <c r="B15" s="77" t="s">
        <v>89</v>
      </c>
      <c r="C15" s="45">
        <v>24.09</v>
      </c>
    </row>
    <row r="16" spans="2:5">
      <c r="B16" s="77" t="s">
        <v>90</v>
      </c>
      <c r="C16" s="45" t="s">
        <v>91</v>
      </c>
    </row>
    <row r="17" spans="1:5">
      <c r="B17" s="78" t="s">
        <v>92</v>
      </c>
      <c r="C17" s="159">
        <v>45352</v>
      </c>
    </row>
    <row r="18" spans="1:5" ht="15" thickBot="1">
      <c r="B18" s="79" t="s">
        <v>93</v>
      </c>
      <c r="C18" s="160">
        <v>45473</v>
      </c>
    </row>
    <row r="19" spans="1:5" ht="15" thickBot="1"/>
    <row r="20" spans="1:5" ht="18.600000000000001" thickBot="1">
      <c r="B20" s="237" t="s">
        <v>94</v>
      </c>
      <c r="C20" s="239"/>
      <c r="D20" s="12"/>
    </row>
    <row r="21" spans="1:5">
      <c r="B21" s="80"/>
      <c r="C21" s="46" t="str">
        <f>'Additional Info &amp; Definitions'!$D$14</f>
        <v>Fiscal Year 2024</v>
      </c>
      <c r="D21" s="12"/>
    </row>
    <row r="22" spans="1:5">
      <c r="B22" s="81" t="s">
        <v>95</v>
      </c>
      <c r="C22" s="41">
        <f>'Mini Grant Operating Budget'!D13+'Mini Grant Operating Budget'!D18</f>
        <v>0</v>
      </c>
      <c r="D22" s="12"/>
    </row>
    <row r="23" spans="1:5">
      <c r="B23" s="81" t="s">
        <v>96</v>
      </c>
      <c r="C23" s="41">
        <f>'Mini Grant Operating Budget'!D39</f>
        <v>3594.54</v>
      </c>
      <c r="D23" s="12"/>
    </row>
    <row r="24" spans="1:5">
      <c r="B24" s="82" t="s">
        <v>97</v>
      </c>
      <c r="C24" s="41">
        <f>'Mini Grant Operating Budget'!D51</f>
        <v>0</v>
      </c>
      <c r="D24" s="12"/>
    </row>
    <row r="25" spans="1:5" ht="15" thickBot="1">
      <c r="B25" s="82" t="s">
        <v>98</v>
      </c>
      <c r="C25" s="41">
        <f>'Mini Grant Operating Budget'!D62</f>
        <v>80</v>
      </c>
      <c r="D25" s="12"/>
    </row>
    <row r="26" spans="1:5" ht="18.600000000000001" thickBot="1">
      <c r="A26" s="12"/>
      <c r="B26" s="83" t="s">
        <v>80</v>
      </c>
      <c r="C26" s="39">
        <f>'Mini Grant Operating Budget'!D71</f>
        <v>3700</v>
      </c>
      <c r="D26" s="55" t="str">
        <f>'Mini Grant Operating Budget'!F71</f>
        <v xml:space="preserve"> </v>
      </c>
      <c r="E26" s="38" t="str">
        <f>IF(D26="OVER BUDGET","Your budget is over our $5,000 limit. Please reduce your budget to below $5,000 before submitting.", " ")</f>
        <v xml:space="preserve"> </v>
      </c>
    </row>
    <row r="27" spans="1:5" ht="15" thickBot="1"/>
    <row r="28" spans="1:5" ht="18">
      <c r="B28" s="237" t="s">
        <v>99</v>
      </c>
      <c r="C28" s="241"/>
    </row>
    <row r="29" spans="1:5">
      <c r="B29" s="84" t="s">
        <v>100</v>
      </c>
      <c r="C29" s="7" t="str">
        <f>'Additional Info &amp; Definitions'!$D$14</f>
        <v>Fiscal Year 2024</v>
      </c>
    </row>
    <row r="30" spans="1:5">
      <c r="B30" s="85"/>
      <c r="C30" s="123"/>
    </row>
    <row r="31" spans="1:5">
      <c r="B31" s="85"/>
      <c r="C31" s="123"/>
    </row>
    <row r="32" spans="1:5">
      <c r="B32" s="85"/>
      <c r="C32" s="123"/>
    </row>
    <row r="33" spans="2:3">
      <c r="B33" s="85"/>
      <c r="C33" s="123"/>
    </row>
    <row r="34" spans="2:3" ht="15" thickBot="1">
      <c r="B34" s="85"/>
      <c r="C34" s="123"/>
    </row>
    <row r="35" spans="2:3" ht="18.600000000000001" thickBot="1">
      <c r="B35" s="83" t="s">
        <v>101</v>
      </c>
      <c r="C35" s="39">
        <f>SUM(C30:C34)</f>
        <v>0</v>
      </c>
    </row>
    <row r="36" spans="2:3" ht="15" thickBot="1">
      <c r="B36" s="76"/>
      <c r="C36" s="48"/>
    </row>
    <row r="37" spans="2:3" ht="18.600000000000001" thickBot="1">
      <c r="B37" s="83" t="s">
        <v>102</v>
      </c>
      <c r="C37" s="39">
        <f>C26+C35</f>
        <v>3700</v>
      </c>
    </row>
    <row r="38" spans="2:3" ht="15" thickBot="1">
      <c r="B38" s="76"/>
      <c r="C38" s="48"/>
    </row>
    <row r="39" spans="2:3" ht="18.600000000000001" thickBot="1">
      <c r="B39" s="83" t="s">
        <v>103</v>
      </c>
      <c r="C39" s="53">
        <f>C26/C37</f>
        <v>1</v>
      </c>
    </row>
  </sheetData>
  <sheetProtection algorithmName="SHA-512" hashValue="2312rDxCCtkuyHI8ZLnZqrT1fnaJb7LZ8aUGkVw393TgzCislRLCNCZ9HTltvRZs9v2VZH4z4+EqW4fx6rsK0Q==" saltValue="hTviPQLJu247RlJqHoRDPw==" spinCount="100000" sheet="1" objects="1" scenarios="1"/>
  <protectedRanges>
    <protectedRange sqref="C12:C13" name="Project Information Summary"/>
    <protectedRange sqref="B30:C34" name="Additional Funding Sources Summary"/>
  </protectedRanges>
  <mergeCells count="5">
    <mergeCell ref="B11:C11"/>
    <mergeCell ref="B20:C20"/>
    <mergeCell ref="B2:E2"/>
    <mergeCell ref="B4:E9"/>
    <mergeCell ref="B28:C28"/>
  </mergeCells>
  <conditionalFormatting sqref="D26">
    <cfRule type="containsText" dxfId="0" priority="1" operator="containsText" text="OVER BUDGET">
      <formula>NOT(ISERROR(SEARCH("OVER BUDGET",D26)))</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dimension ref="B2:F20"/>
  <sheetViews>
    <sheetView topLeftCell="A7" workbookViewId="0">
      <selection activeCell="B19" sqref="B19:F19"/>
    </sheetView>
  </sheetViews>
  <sheetFormatPr defaultColWidth="9" defaultRowHeight="14.45"/>
  <cols>
    <col min="1" max="1" width="2.875" style="6" customWidth="1"/>
    <col min="2" max="2" width="3.125" style="6" customWidth="1"/>
    <col min="3" max="3" width="30.625" style="6" customWidth="1"/>
    <col min="4" max="4" width="13" style="6" bestFit="1" customWidth="1"/>
    <col min="5" max="5" width="30.625" style="6" customWidth="1"/>
    <col min="6" max="6" width="75.25" style="6" customWidth="1"/>
    <col min="7" max="16384" width="9" style="6"/>
  </cols>
  <sheetData>
    <row r="2" spans="2:6">
      <c r="B2" s="161"/>
      <c r="C2" s="161"/>
      <c r="D2" s="161"/>
    </row>
    <row r="3" spans="2:6">
      <c r="B3" s="161"/>
      <c r="C3" s="161"/>
      <c r="D3" s="161"/>
    </row>
    <row r="4" spans="2:6">
      <c r="B4" s="161"/>
      <c r="C4" s="161"/>
      <c r="D4" s="161"/>
    </row>
    <row r="5" spans="2:6">
      <c r="B5" s="161"/>
      <c r="C5" s="161"/>
      <c r="D5" s="161"/>
    </row>
    <row r="6" spans="2:6">
      <c r="B6" s="161"/>
      <c r="C6" s="161"/>
      <c r="D6" s="161"/>
    </row>
    <row r="7" spans="2:6" ht="15" thickBot="1"/>
    <row r="8" spans="2:6" ht="26.45" thickBot="1">
      <c r="B8" s="162" t="s">
        <v>104</v>
      </c>
      <c r="C8" s="163"/>
      <c r="D8" s="163"/>
      <c r="E8" s="163"/>
      <c r="F8" s="164"/>
    </row>
    <row r="9" spans="2:6" ht="15" thickBot="1">
      <c r="B9" s="254"/>
      <c r="C9" s="255"/>
      <c r="D9" s="255"/>
      <c r="E9" s="255"/>
      <c r="F9" s="256"/>
    </row>
    <row r="10" spans="2:6" ht="18">
      <c r="B10" s="245" t="s">
        <v>105</v>
      </c>
      <c r="C10" s="246"/>
      <c r="D10" s="246"/>
      <c r="E10" s="246"/>
      <c r="F10" s="247"/>
    </row>
    <row r="11" spans="2:6" s="34" customFormat="1" ht="50.25" customHeight="1">
      <c r="B11" s="248" t="s">
        <v>106</v>
      </c>
      <c r="C11" s="249"/>
      <c r="D11" s="249"/>
      <c r="E11" s="249"/>
      <c r="F11" s="250"/>
    </row>
    <row r="12" spans="2:6" s="34" customFormat="1" ht="45" customHeight="1">
      <c r="B12" s="251" t="s">
        <v>107</v>
      </c>
      <c r="C12" s="252"/>
      <c r="D12" s="252"/>
      <c r="E12" s="252"/>
      <c r="F12" s="253"/>
    </row>
    <row r="13" spans="2:6" s="34" customFormat="1" ht="71.25" customHeight="1">
      <c r="B13" s="213" t="s">
        <v>108</v>
      </c>
      <c r="C13" s="252"/>
      <c r="D13" s="252"/>
      <c r="E13" s="252"/>
      <c r="F13" s="253"/>
    </row>
    <row r="14" spans="2:6">
      <c r="B14" s="61"/>
      <c r="C14" s="62"/>
      <c r="D14" s="68" t="s">
        <v>109</v>
      </c>
      <c r="E14" s="158"/>
      <c r="F14" s="63"/>
    </row>
    <row r="15" spans="2:6">
      <c r="B15" s="61"/>
      <c r="C15" s="64" t="s">
        <v>37</v>
      </c>
      <c r="D15" s="69">
        <v>0.02</v>
      </c>
      <c r="E15" s="62"/>
      <c r="F15" s="58"/>
    </row>
    <row r="16" spans="2:6" ht="15" thickBot="1">
      <c r="B16" s="61"/>
      <c r="C16" s="64"/>
      <c r="D16" s="122"/>
      <c r="E16" s="62"/>
      <c r="F16" s="58"/>
    </row>
    <row r="17" spans="2:6" ht="15" thickBot="1">
      <c r="B17" s="254"/>
      <c r="C17" s="255"/>
      <c r="D17" s="255"/>
      <c r="E17" s="255"/>
      <c r="F17" s="256"/>
    </row>
    <row r="18" spans="2:6" ht="18">
      <c r="B18" s="245" t="s">
        <v>110</v>
      </c>
      <c r="C18" s="246"/>
      <c r="D18" s="246"/>
      <c r="E18" s="246"/>
      <c r="F18" s="247"/>
    </row>
    <row r="19" spans="2:6" ht="75" customHeight="1" thickBot="1">
      <c r="B19" s="257" t="s">
        <v>111</v>
      </c>
      <c r="C19" s="258"/>
      <c r="D19" s="258"/>
      <c r="E19" s="258"/>
      <c r="F19" s="259"/>
    </row>
    <row r="20" spans="2:6" ht="59.25" customHeight="1" thickBot="1">
      <c r="B20" s="242" t="s">
        <v>112</v>
      </c>
      <c r="C20" s="243"/>
      <c r="D20" s="243"/>
      <c r="E20" s="243"/>
      <c r="F20" s="244"/>
    </row>
  </sheetData>
  <sheetProtection algorithmName="SHA-512" hashValue="8nnf+/cV/WY4zVdGrza2llAUFPfgNrOQM8whPEu8gHTtbbDDO/ATUAOzWVQdXDtkxph9vHOTjQ5whfq+ztKjDA==" saltValue="zgw23rsjyRMhcOTJdI0+Sg==" spinCount="100000" sheet="1" objects="1" scenarios="1"/>
  <mergeCells count="11">
    <mergeCell ref="B20:F20"/>
    <mergeCell ref="B2:D6"/>
    <mergeCell ref="B8:F8"/>
    <mergeCell ref="B10:F10"/>
    <mergeCell ref="B11:F11"/>
    <mergeCell ref="B12:F12"/>
    <mergeCell ref="B13:F13"/>
    <mergeCell ref="B9:F9"/>
    <mergeCell ref="B17:F17"/>
    <mergeCell ref="B18:F18"/>
    <mergeCell ref="B19:F1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8" ma:contentTypeDescription="Create a new document." ma:contentTypeScope="" ma:versionID="7af6ae18fa5ca9a8afcf105c6c7cfd59">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2a2482305bd4d760ab5ad420d320f33"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54CAB9-02CA-43ED-901E-0D7199BF6B1B}"/>
</file>

<file path=customXml/itemProps2.xml><?xml version="1.0" encoding="utf-8"?>
<ds:datastoreItem xmlns:ds="http://schemas.openxmlformats.org/officeDocument/2006/customXml" ds:itemID="{0661BBDF-7461-48C0-B4D2-DC667F2C9D11}"/>
</file>

<file path=customXml/itemProps3.xml><?xml version="1.0" encoding="utf-8"?>
<ds:datastoreItem xmlns:ds="http://schemas.openxmlformats.org/officeDocument/2006/customXml" ds:itemID="{36B2C6E2-54C0-494E-98AA-1CC249898C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2025-01-07T19:11:43Z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