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7"/>
  <workbookPr/>
  <mc:AlternateContent xmlns:mc="http://schemas.openxmlformats.org/markup-compatibility/2006">
    <mc:Choice Requires="x15">
      <x15ac:absPath xmlns:x15ac="http://schemas.microsoft.com/office/spreadsheetml/2010/11/ac" url="https://emailarizona.sharepoint.com/sites/BASS-CentralOfficeofSustainability/Shared Documents/CSF General/Budget Templates/FY2023/"/>
    </mc:Choice>
  </mc:AlternateContent>
  <xr:revisionPtr revIDLastSave="48" documentId="8_{83F9ACFB-749F-4E44-BF7A-E32B9ABAA91A}" xr6:coauthVersionLast="47" xr6:coauthVersionMax="47" xr10:uidLastSave="{CB2465A2-22B4-46C8-98FD-4F4515D22A33}"/>
  <bookViews>
    <workbookView xWindow="28680" yWindow="-120" windowWidth="29040" windowHeight="15840" firstSheet="3" activeTab="2"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l="1"/>
  <c r="D71" i="1" s="1"/>
  <c r="C25" i="3"/>
  <c r="F71" i="1"/>
  <c r="C26" i="3"/>
  <c r="C37" i="3" s="1"/>
  <c r="C39" i="3" s="1"/>
  <c r="G71" i="1" l="1"/>
  <c r="D26" i="3"/>
  <c r="E26" i="3" s="1"/>
</calcChain>
</file>

<file path=xl/sharedStrings.xml><?xml version="1.0" encoding="utf-8"?>
<sst xmlns="http://schemas.openxmlformats.org/spreadsheetml/2006/main" count="142" uniqueCount="100">
  <si>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</si>
  <si>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Mini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</si>
  <si>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Mini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Fall 2022 or Spring 2023 Mini Grant</t>
    </r>
    <r>
      <rPr>
        <sz val="11"/>
        <color theme="1"/>
        <rFont val="Calibri"/>
        <family val="2"/>
        <scheme val="major"/>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Mini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</si>
  <si>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</si>
  <si>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</si>
  <si>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</si>
  <si>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</si>
  <si>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</si>
  <si>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</si>
  <si>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</si>
  <si>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</si>
  <si>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</si>
  <si>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</si>
  <si>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</si>
  <si>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</si>
  <si>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</si>
  <si>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</si>
  <si>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</si>
  <si>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</si>
  <si>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</si>
  <si>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</si>
  <si>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</si>
  <si>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</si>
  <si>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</si>
  <si>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</si>
  <si>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t xml:space="preserve">As a reminder, all funding for Mini Grants is attached to the University of Arizona's fiscal year schedule with approved funding dispersed within two weeks of project approval and </t>
    </r>
    <r>
      <rPr>
        <b/>
        <sz val="11"/>
        <color theme="1"/>
        <rFont val="Calibri"/>
        <family val="2"/>
        <scheme val="minor"/>
      </rPr>
      <t>must be spent by June 30, 2023</t>
    </r>
    <r>
      <rPr>
        <sz val="11"/>
        <color theme="1"/>
        <rFont val="Calibri"/>
        <family val="2"/>
        <scheme val="minor"/>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</si>
  <si>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</si>
  <si>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</si>
  <si>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</si>
  <si>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</si>
  <si>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</si>
  <si>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</si>
  <si>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</si>
  <si>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</si>
  <si>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</si>
  <si>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</si>
  <si>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</si>
  <si>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</si>
  <si>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</si>
  <si>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</si>
  <si>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</si>
  <si>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Hydroponic systems for two community workshops</t>
  </si>
  <si>
    <t xml:space="preserve">Purchase of nutrient film technique and microgreen kits to be provided to community members in attendance of CEA workshops. </t>
  </si>
  <si>
    <t>Seeds and sowing supplies</t>
  </si>
  <si>
    <t>Purchase of seeds for demonstrational workshops and hydroponic kits provided to community members</t>
  </si>
  <si>
    <t>Cleaning supplies and PPE</t>
  </si>
  <si>
    <t>Purchase of gloves, masks, and cleaning and sanitization solutions for hydroponic systems</t>
  </si>
  <si>
    <t>Indigenous CEA workbooks</t>
  </si>
  <si>
    <t>Print indigenous CEA workbooks to be provided to workshop attendees, tribal extension offices, and UArizona Indigenous organizations and resource centers</t>
  </si>
  <si>
    <t>Indigeponics website</t>
  </si>
  <si>
    <t xml:space="preserve">To develop indigeponics website to provide educational/demonstrational resources, promote workshop and activities. </t>
  </si>
  <si>
    <t>Meals and refreshments for 2 workshops</t>
  </si>
  <si>
    <t>Purchase of meals and refreshments for attendees and staff for the half day workshops and CEAC tours.</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</si>
  <si>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</si>
  <si>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</si>
  <si>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</si>
  <si>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</si>
  <si>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</si>
  <si>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</si>
  <si>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</si>
  <si>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</si>
  <si>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</si>
  <si>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</si>
  <si>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</si>
  <si>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</si>
  <si>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</si>
  <si>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</si>
  <si>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</si>
  <si>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</si>
  <si>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</si>
  <si>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</si>
  <si>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</si>
  <si>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Indigeponics: Community Food Resiliency Project</t>
  </si>
  <si>
    <t>Department Name (no abbreviations please)</t>
  </si>
  <si>
    <t>Biosystems Engineering</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</si>
  <si>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</si>
  <si>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</si>
  <si>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</si>
  <si>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</si>
  <si>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</si>
  <si>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</si>
  <si>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</si>
  <si>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</si>
  <si>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</si>
  <si>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</si>
  <si>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</si>
  <si>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</si>
  <si>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</si>
  <si>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</si>
  <si>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</si>
  <si>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</si>
  <si>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</si>
  <si>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</si>
  <si>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rPr>
      <t xml:space="preserve">     * Minimum Wage: </t>
    </r>
    <r>
      <rPr>
        <sz val="11"/>
        <color rgb="FF000000"/>
        <rFont val="Calibri"/>
      </rPr>
      <t xml:space="preserve">Please ensure that all Hourly Rates meet the prevailing minimum wage. Minimum wage for student employees is $13.85 per hour from January 1, 2023 to December 31, 2023. Minimum wage is expected to rise to $14.25 per hour on January 1, 2024 and $15.00 per hour on January 1, 2025.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</si>
  <si>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</si>
  <si>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2023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Mini Grant Personnel Summary Sheet. </t>
    </r>
  </si>
  <si>
    <t>Fiscal Year 2023</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</si>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</sst>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dd\-mmm\-yy"/>
    <numFmt numFmtId="165" formatCode="_(&quot;$&quot;* #,##0.00_);_(&quot;$&quot;* \(#,##0.00\);_(&quot;$&quot;* &quot;-&quot;???_);_(@_)"/>
    <numFmt numFmtId="166" formatCode="0.0%"/>
  </numFmts>
  <fonts count="31">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sz val="11"/>
      <color rgb="FF0070C0"/>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ont>
    <font>
      <sz val="11"/>
      <color rgb="FF000000"/>
      <name val="Calibri"/>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56">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44" fontId="11" fillId="6" borderId="10"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5"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5"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14" fillId="0" borderId="0" xfId="0" applyFont="1" applyAlignment="1">
      <alignment horizontal="left" vertical="center" wrapText="1"/>
    </xf>
    <xf numFmtId="0" fontId="11" fillId="9" borderId="1" xfId="0" applyFont="1" applyFill="1" applyBorder="1" applyAlignment="1">
      <alignment horizontal="left"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6" workbookViewId="0"/>
  </sheetViews>
  <sheetFormatPr defaultColWidth="9" defaultRowHeight="14.45"/>
  <cols>
    <col min="1" max="1" width="2.875" style="6" customWidth="1"/>
    <col min="2" max="2" width="3.125" style="6" customWidth="1"/>
    <col min="3" max="3" width="30.625" style="6" customWidth="1"/>
    <col min="4" max="4" width="10.25" style="6" customWidth="1"/>
    <col min="5" max="8" width="30.625" style="6" customWidth="1"/>
    <col min="9" max="16384" width="9" style="6"/>
  </cols>
  <sheetData>
    <row r="2" spans="2:8">
      <c r="B2" s="160"/>
      <c r="C2" s="160"/>
      <c r="D2" s="160"/>
      <c r="E2" s="160"/>
    </row>
    <row r="3" spans="2:8">
      <c r="B3" s="160"/>
      <c r="C3" s="160"/>
      <c r="D3" s="160"/>
      <c r="E3" s="160"/>
    </row>
    <row r="4" spans="2:8">
      <c r="B4" s="160"/>
      <c r="C4" s="160"/>
      <c r="D4" s="160"/>
      <c r="E4" s="160"/>
    </row>
    <row r="5" spans="2:8">
      <c r="B5" s="160"/>
      <c r="C5" s="160"/>
      <c r="D5" s="160"/>
      <c r="E5" s="160"/>
    </row>
    <row r="6" spans="2:8">
      <c r="B6" s="160"/>
      <c r="C6" s="160"/>
      <c r="D6" s="160"/>
      <c r="E6" s="160"/>
    </row>
    <row r="8" spans="2:8" ht="69.75" customHeight="1">
      <c r="B8" s="173" t="s">
        <v>0</v>
      </c>
      <c r="C8" s="173"/>
      <c r="D8" s="173"/>
      <c r="E8" s="173"/>
      <c r="F8" s="173"/>
      <c r="G8" s="173"/>
      <c r="H8" s="173"/>
    </row>
    <row r="10" spans="2:8" ht="26.45" thickBot="1">
      <c r="B10" s="161" t="s">
        <v>1</v>
      </c>
      <c r="C10" s="162"/>
      <c r="D10" s="162"/>
      <c r="E10" s="162"/>
      <c r="F10" s="162"/>
      <c r="G10" s="162"/>
      <c r="H10" s="163"/>
    </row>
    <row r="11" spans="2:8" ht="15" thickBot="1">
      <c r="B11" s="49"/>
      <c r="C11" s="50"/>
      <c r="D11" s="50"/>
      <c r="E11" s="50"/>
      <c r="F11" s="50"/>
      <c r="G11" s="50"/>
      <c r="H11" s="51"/>
    </row>
    <row r="12" spans="2:8">
      <c r="B12" s="164" t="s">
        <v>2</v>
      </c>
      <c r="C12" s="165"/>
      <c r="D12" s="165"/>
      <c r="E12" s="165"/>
      <c r="F12" s="165"/>
      <c r="G12" s="165"/>
      <c r="H12" s="166"/>
    </row>
    <row r="13" spans="2:8">
      <c r="B13" s="167"/>
      <c r="C13" s="168"/>
      <c r="D13" s="168"/>
      <c r="E13" s="168"/>
      <c r="F13" s="168"/>
      <c r="G13" s="168"/>
      <c r="H13" s="169"/>
    </row>
    <row r="14" spans="2:8">
      <c r="B14" s="167"/>
      <c r="C14" s="168"/>
      <c r="D14" s="168"/>
      <c r="E14" s="168"/>
      <c r="F14" s="168"/>
      <c r="G14" s="168"/>
      <c r="H14" s="169"/>
    </row>
    <row r="15" spans="2:8">
      <c r="B15" s="167"/>
      <c r="C15" s="168"/>
      <c r="D15" s="168"/>
      <c r="E15" s="168"/>
      <c r="F15" s="168"/>
      <c r="G15" s="168"/>
      <c r="H15" s="169"/>
    </row>
    <row r="16" spans="2:8">
      <c r="B16" s="167"/>
      <c r="C16" s="168"/>
      <c r="D16" s="168"/>
      <c r="E16" s="168"/>
      <c r="F16" s="168"/>
      <c r="G16" s="168"/>
      <c r="H16" s="169"/>
    </row>
    <row r="17" spans="2:8">
      <c r="B17" s="167"/>
      <c r="C17" s="168"/>
      <c r="D17" s="168"/>
      <c r="E17" s="168"/>
      <c r="F17" s="168"/>
      <c r="G17" s="168"/>
      <c r="H17" s="169"/>
    </row>
    <row r="18" spans="2:8">
      <c r="B18" s="167"/>
      <c r="C18" s="168"/>
      <c r="D18" s="168"/>
      <c r="E18" s="168"/>
      <c r="F18" s="168"/>
      <c r="G18" s="168"/>
      <c r="H18" s="169"/>
    </row>
    <row r="19" spans="2:8" ht="150" customHeight="1" thickBot="1">
      <c r="B19" s="170"/>
      <c r="C19" s="171"/>
      <c r="D19" s="171"/>
      <c r="E19" s="171"/>
      <c r="F19" s="171"/>
      <c r="G19" s="171"/>
      <c r="H19" s="172"/>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topLeftCell="A9" zoomScaleNormal="100" workbookViewId="0"/>
  </sheetViews>
  <sheetFormatPr defaultColWidth="9" defaultRowHeight="14.45"/>
  <cols>
    <col min="1" max="1" width="3.125" style="1" customWidth="1"/>
    <col min="2" max="2" width="22.875" style="1" bestFit="1" customWidth="1"/>
    <col min="3" max="3" width="26.875" style="1" bestFit="1" customWidth="1"/>
    <col min="4" max="4" width="13.75" style="1" customWidth="1"/>
    <col min="5" max="5" width="13.625" style="1" bestFit="1" customWidth="1"/>
    <col min="6" max="6" width="18.75" style="1" customWidth="1"/>
    <col min="7" max="7" width="17.625" style="1" bestFit="1" customWidth="1"/>
    <col min="8" max="8" width="14.875" style="59" bestFit="1" customWidth="1"/>
    <col min="9" max="9" width="45.5" style="63" customWidth="1"/>
    <col min="10" max="10" width="18.125" style="1" bestFit="1" customWidth="1"/>
    <col min="11" max="11" width="16.25" style="1" bestFit="1" customWidth="1"/>
    <col min="12" max="12" width="18.125" style="1" bestFit="1" customWidth="1"/>
    <col min="13" max="13" width="12" style="62" bestFit="1" customWidth="1"/>
    <col min="14" max="14" width="10.875" style="62" customWidth="1"/>
    <col min="15" max="15" width="16.75" style="62" hidden="1" customWidth="1"/>
    <col min="16" max="16" width="30.625" style="37" customWidth="1"/>
    <col min="17" max="17" width="16.875" style="1" bestFit="1" customWidth="1"/>
    <col min="18" max="18" width="18.125" style="1" bestFit="1" customWidth="1"/>
    <col min="19" max="19" width="16.25" style="1" bestFit="1" customWidth="1"/>
    <col min="20" max="20" width="11.25" style="1" bestFit="1" customWidth="1"/>
    <col min="21" max="21" width="9.875" style="1" bestFit="1" customWidth="1"/>
    <col min="22" max="22" width="30.625" style="37" customWidth="1"/>
    <col min="23" max="16384" width="9" style="1"/>
  </cols>
  <sheetData>
    <row r="1" spans="1:22" ht="15" thickBot="1">
      <c r="A1" s="121"/>
      <c r="B1" s="121"/>
      <c r="C1" s="121"/>
      <c r="D1" s="121"/>
      <c r="E1" s="121"/>
      <c r="F1" s="121"/>
      <c r="G1" s="121"/>
      <c r="H1" s="122"/>
      <c r="I1" s="123"/>
      <c r="J1" s="121"/>
      <c r="K1" s="121"/>
      <c r="L1" s="121"/>
      <c r="M1" s="124"/>
      <c r="N1" s="124"/>
      <c r="O1" s="124"/>
      <c r="P1" s="125"/>
      <c r="Q1" s="121"/>
      <c r="R1" s="121"/>
      <c r="S1" s="121"/>
      <c r="T1" s="121"/>
      <c r="U1" s="121"/>
      <c r="V1" s="125"/>
    </row>
    <row r="2" spans="1:22" ht="26.45" thickBot="1">
      <c r="A2" s="121"/>
      <c r="B2" s="178" t="str">
        <f>_xlfn.CONCAT("Campus Sustainability Fund - Mini Grant Funding Request - Personnel Summary for", " ",'Project Information Summary'!C12)</f>
        <v>Campus Sustainability Fund - Mini Grant Funding Request - Personnel Summary for Indigeponics: Community Food Resiliency Project</v>
      </c>
      <c r="C2" s="179"/>
      <c r="D2" s="179"/>
      <c r="E2" s="179"/>
      <c r="F2" s="179"/>
      <c r="G2" s="179"/>
      <c r="H2" s="179"/>
      <c r="I2" s="180"/>
      <c r="J2" s="121"/>
      <c r="K2" s="121"/>
      <c r="L2" s="121"/>
      <c r="M2" s="124"/>
      <c r="N2" s="124"/>
      <c r="O2" s="124"/>
      <c r="P2" s="125"/>
      <c r="Q2" s="121"/>
      <c r="R2" s="121"/>
      <c r="S2" s="121"/>
      <c r="T2" s="121"/>
      <c r="U2" s="121"/>
      <c r="V2" s="125"/>
    </row>
    <row r="3" spans="1:22" ht="15" thickBot="1">
      <c r="A3" s="121"/>
      <c r="B3" s="126"/>
      <c r="C3" s="127"/>
      <c r="D3" s="127"/>
      <c r="E3" s="127"/>
      <c r="F3" s="127"/>
      <c r="G3" s="127"/>
      <c r="H3" s="128"/>
      <c r="I3" s="129"/>
      <c r="J3" s="121"/>
      <c r="K3" s="121"/>
      <c r="L3" s="121"/>
      <c r="M3" s="124"/>
      <c r="N3" s="124"/>
      <c r="O3" s="124"/>
      <c r="P3" s="125"/>
      <c r="Q3" s="121"/>
      <c r="R3" s="121"/>
      <c r="S3" s="121"/>
      <c r="T3" s="121"/>
      <c r="U3" s="121"/>
      <c r="V3" s="125"/>
    </row>
    <row r="4" spans="1:22" ht="45" customHeight="1">
      <c r="A4" s="121"/>
      <c r="B4" s="181" t="s">
        <v>3</v>
      </c>
      <c r="C4" s="182"/>
      <c r="D4" s="182"/>
      <c r="E4" s="182"/>
      <c r="F4" s="182"/>
      <c r="G4" s="182"/>
      <c r="H4" s="182"/>
      <c r="I4" s="183"/>
      <c r="J4" s="130"/>
      <c r="K4" s="130"/>
      <c r="L4" s="130"/>
      <c r="M4" s="131"/>
      <c r="N4" s="131"/>
      <c r="O4" s="131"/>
      <c r="P4" s="130"/>
      <c r="Q4" s="121"/>
      <c r="R4" s="121"/>
      <c r="S4" s="121"/>
      <c r="T4" s="121"/>
      <c r="U4" s="121"/>
      <c r="V4" s="125"/>
    </row>
    <row r="5" spans="1:22" ht="30" customHeight="1">
      <c r="A5" s="121"/>
      <c r="B5" s="184" t="s">
        <v>4</v>
      </c>
      <c r="C5" s="185"/>
      <c r="D5" s="185"/>
      <c r="E5" s="185"/>
      <c r="F5" s="185"/>
      <c r="G5" s="185"/>
      <c r="H5" s="185"/>
      <c r="I5" s="186"/>
      <c r="J5" s="130"/>
      <c r="K5" s="130"/>
      <c r="L5" s="130"/>
      <c r="M5" s="131"/>
      <c r="N5" s="131"/>
      <c r="O5" s="131"/>
      <c r="P5" s="130"/>
      <c r="Q5" s="121"/>
      <c r="R5" s="121"/>
      <c r="S5" s="121"/>
      <c r="T5" s="121"/>
      <c r="U5" s="121"/>
      <c r="V5" s="125"/>
    </row>
    <row r="6" spans="1:22" ht="43.5" customHeight="1">
      <c r="A6" s="121"/>
      <c r="B6" s="184" t="s">
        <v>5</v>
      </c>
      <c r="C6" s="185"/>
      <c r="D6" s="185"/>
      <c r="E6" s="185"/>
      <c r="F6" s="185"/>
      <c r="G6" s="185"/>
      <c r="H6" s="185"/>
      <c r="I6" s="186"/>
      <c r="J6" s="130"/>
      <c r="K6" s="130"/>
      <c r="L6" s="130"/>
      <c r="M6" s="131"/>
      <c r="N6" s="131"/>
      <c r="O6" s="131"/>
      <c r="P6" s="130"/>
      <c r="Q6" s="121"/>
      <c r="R6" s="121"/>
      <c r="S6" s="121"/>
      <c r="T6" s="121"/>
      <c r="U6" s="121"/>
      <c r="V6" s="125"/>
    </row>
    <row r="7" spans="1:22" ht="30" customHeight="1" thickBot="1">
      <c r="A7" s="121"/>
      <c r="B7" s="187" t="s">
        <v>6</v>
      </c>
      <c r="C7" s="188"/>
      <c r="D7" s="188"/>
      <c r="E7" s="188"/>
      <c r="F7" s="188"/>
      <c r="G7" s="188"/>
      <c r="H7" s="188"/>
      <c r="I7" s="189"/>
      <c r="J7" s="130"/>
      <c r="K7"/>
      <c r="L7"/>
      <c r="M7"/>
      <c r="N7"/>
      <c r="O7"/>
      <c r="P7" s="99"/>
      <c r="Q7"/>
      <c r="R7" s="121"/>
      <c r="S7" s="121"/>
      <c r="T7" s="121"/>
      <c r="U7" s="121"/>
      <c r="V7" s="125"/>
    </row>
    <row r="8" spans="1:22" ht="15" thickBot="1">
      <c r="A8" s="132"/>
      <c r="B8" s="133"/>
      <c r="C8" s="134"/>
      <c r="D8" s="134"/>
      <c r="E8" s="134"/>
      <c r="F8" s="134"/>
      <c r="G8" s="134"/>
      <c r="H8" s="135"/>
      <c r="I8" s="136"/>
      <c r="J8" s="121"/>
      <c r="K8" s="125"/>
      <c r="L8" s="121"/>
      <c r="M8" s="121"/>
      <c r="N8" s="121"/>
      <c r="O8" s="121"/>
      <c r="P8" s="121"/>
      <c r="Q8" s="121"/>
      <c r="R8" s="121"/>
      <c r="S8" s="121"/>
      <c r="T8" s="121"/>
      <c r="U8" s="121"/>
      <c r="V8" s="121"/>
    </row>
    <row r="9" spans="1:22" ht="18.600000000000001" thickBot="1">
      <c r="A9" s="132"/>
      <c r="B9" s="197" t="s">
        <v>7</v>
      </c>
      <c r="C9" s="198"/>
      <c r="D9" s="198"/>
      <c r="E9" s="198"/>
      <c r="F9" s="198"/>
      <c r="G9" s="198"/>
      <c r="H9" s="198"/>
      <c r="I9" s="199"/>
      <c r="J9" s="121"/>
      <c r="K9" s="125"/>
      <c r="L9" s="121"/>
      <c r="M9" s="121"/>
      <c r="N9" s="121"/>
      <c r="O9" s="121"/>
      <c r="P9" s="121"/>
      <c r="Q9" s="121"/>
      <c r="R9" s="121"/>
      <c r="S9" s="121"/>
      <c r="T9" s="121"/>
      <c r="U9" s="121"/>
      <c r="V9" s="121"/>
    </row>
    <row r="10" spans="1:22" ht="15" thickBot="1">
      <c r="A10" s="132"/>
      <c r="B10" s="190" t="s">
        <v>8</v>
      </c>
      <c r="C10" s="190" t="s">
        <v>9</v>
      </c>
      <c r="D10" s="194" t="s">
        <v>10</v>
      </c>
      <c r="E10" s="195"/>
      <c r="F10" s="195"/>
      <c r="G10" s="195"/>
      <c r="H10" s="196"/>
      <c r="I10" s="192" t="s">
        <v>11</v>
      </c>
      <c r="J10" s="121"/>
      <c r="K10" s="125"/>
      <c r="L10" s="121"/>
      <c r="M10" s="121"/>
      <c r="N10" s="121"/>
      <c r="O10" s="121"/>
      <c r="P10" s="121"/>
      <c r="Q10" s="121"/>
      <c r="R10" s="121"/>
      <c r="S10" s="121"/>
      <c r="T10" s="121"/>
      <c r="U10" s="121"/>
      <c r="V10" s="121"/>
    </row>
    <row r="11" spans="1:22" ht="15" thickBot="1">
      <c r="A11" s="132"/>
      <c r="B11" s="191"/>
      <c r="C11" s="191"/>
      <c r="D11" s="194" t="str">
        <f>'Additional Info &amp; Definitions'!$D$14</f>
        <v>Fiscal Year 2023</v>
      </c>
      <c r="E11" s="195"/>
      <c r="F11" s="195"/>
      <c r="G11" s="195"/>
      <c r="H11" s="196"/>
      <c r="I11" s="193"/>
      <c r="J11" s="121"/>
      <c r="K11" s="125"/>
      <c r="L11" s="121"/>
      <c r="M11" s="121"/>
      <c r="N11" s="121"/>
      <c r="O11" s="121"/>
      <c r="P11" s="121"/>
      <c r="Q11" s="121"/>
      <c r="R11" s="121"/>
      <c r="S11" s="121"/>
      <c r="T11" s="121"/>
      <c r="U11" s="121"/>
      <c r="V11" s="121"/>
    </row>
    <row r="12" spans="1:22" ht="15" thickBot="1">
      <c r="A12" s="132"/>
      <c r="B12" s="174"/>
      <c r="C12" s="175"/>
      <c r="D12" s="71" t="s">
        <v>12</v>
      </c>
      <c r="E12" s="69" t="s">
        <v>13</v>
      </c>
      <c r="F12" s="69" t="s">
        <v>14</v>
      </c>
      <c r="G12" s="72" t="s">
        <v>15</v>
      </c>
      <c r="H12" s="73" t="s">
        <v>16</v>
      </c>
      <c r="I12" s="137"/>
      <c r="J12" s="121"/>
      <c r="K12" s="125"/>
      <c r="L12" s="121"/>
      <c r="M12" s="121"/>
      <c r="N12" s="121"/>
      <c r="O12" s="121"/>
      <c r="P12" s="121"/>
      <c r="Q12" s="121"/>
      <c r="R12" s="121"/>
      <c r="S12" s="121"/>
      <c r="T12" s="121"/>
      <c r="U12" s="121"/>
      <c r="V12" s="121"/>
    </row>
    <row r="13" spans="1:22">
      <c r="A13" s="132"/>
      <c r="B13" s="138" t="s">
        <v>17</v>
      </c>
      <c r="C13" s="139"/>
      <c r="D13" s="140"/>
      <c r="E13" s="141"/>
      <c r="F13" s="142"/>
      <c r="G13" s="143">
        <f>D13*E13*F13</f>
        <v>0</v>
      </c>
      <c r="H13" s="144">
        <f>G13*'Additional Info &amp; Definitions'!$D$15</f>
        <v>0</v>
      </c>
      <c r="I13" s="145"/>
      <c r="J13" s="121"/>
      <c r="K13" s="125"/>
      <c r="L13" s="121"/>
      <c r="M13" s="121"/>
      <c r="N13" s="121"/>
      <c r="O13" s="121"/>
      <c r="P13" s="121"/>
      <c r="Q13" s="121"/>
      <c r="R13" s="121"/>
      <c r="S13" s="121"/>
      <c r="T13" s="121"/>
      <c r="U13" s="121"/>
      <c r="V13" s="121"/>
    </row>
    <row r="14" spans="1:22">
      <c r="A14" s="132"/>
      <c r="B14" s="146" t="s">
        <v>18</v>
      </c>
      <c r="C14" s="147"/>
      <c r="D14" s="140"/>
      <c r="E14" s="141"/>
      <c r="F14" s="142"/>
      <c r="G14" s="143">
        <f>D14*E14*F14</f>
        <v>0</v>
      </c>
      <c r="H14" s="144">
        <f>G14*'Additional Info &amp; Definitions'!$D$15</f>
        <v>0</v>
      </c>
      <c r="I14" s="145"/>
      <c r="J14" s="121"/>
      <c r="K14" s="125"/>
      <c r="L14" s="121"/>
      <c r="M14" s="121"/>
      <c r="N14" s="121"/>
      <c r="O14" s="121"/>
      <c r="P14" s="121"/>
      <c r="Q14" s="121"/>
      <c r="R14" s="121"/>
      <c r="S14" s="121"/>
      <c r="T14" s="121"/>
      <c r="U14" s="121"/>
      <c r="V14" s="121"/>
    </row>
    <row r="15" spans="1:22">
      <c r="A15" s="132"/>
      <c r="B15" s="146" t="s">
        <v>19</v>
      </c>
      <c r="C15" s="147"/>
      <c r="D15" s="140"/>
      <c r="E15" s="141"/>
      <c r="F15" s="142"/>
      <c r="G15" s="143">
        <f>D15*E15*F15</f>
        <v>0</v>
      </c>
      <c r="H15" s="144">
        <f>G15*'Additional Info &amp; Definitions'!$D$15</f>
        <v>0</v>
      </c>
      <c r="I15" s="145"/>
      <c r="J15" s="121"/>
      <c r="K15" s="125"/>
      <c r="L15" s="121"/>
      <c r="M15" s="121"/>
      <c r="N15" s="121"/>
      <c r="O15" s="121"/>
      <c r="P15" s="121"/>
      <c r="Q15" s="121"/>
      <c r="R15" s="121"/>
      <c r="S15" s="121"/>
      <c r="T15" s="121"/>
      <c r="U15" s="121"/>
      <c r="V15" s="121"/>
    </row>
    <row r="16" spans="1:22">
      <c r="A16" s="132"/>
      <c r="B16" s="146" t="s">
        <v>20</v>
      </c>
      <c r="C16" s="147"/>
      <c r="D16" s="140"/>
      <c r="E16" s="141"/>
      <c r="F16" s="142"/>
      <c r="G16" s="143">
        <f>D16*E16*F16</f>
        <v>0</v>
      </c>
      <c r="H16" s="144">
        <f>G16*'Additional Info &amp; Definitions'!$D$15</f>
        <v>0</v>
      </c>
      <c r="I16" s="145"/>
      <c r="J16" s="121"/>
      <c r="K16" s="125"/>
      <c r="L16" s="121"/>
      <c r="M16" s="121"/>
      <c r="N16" s="121"/>
      <c r="O16" s="121"/>
      <c r="P16" s="121"/>
      <c r="Q16" s="121"/>
      <c r="R16" s="121"/>
      <c r="S16" s="121"/>
      <c r="T16" s="121"/>
      <c r="U16" s="121"/>
      <c r="V16" s="121"/>
    </row>
    <row r="17" spans="1:22" ht="15" thickBot="1">
      <c r="A17" s="132"/>
      <c r="B17" s="146" t="s">
        <v>21</v>
      </c>
      <c r="C17" s="147"/>
      <c r="D17" s="140"/>
      <c r="E17" s="141"/>
      <c r="F17" s="142"/>
      <c r="G17" s="143">
        <f>D17*E17*F17</f>
        <v>0</v>
      </c>
      <c r="H17" s="144">
        <f>G17*'Additional Info &amp; Definitions'!$D$15</f>
        <v>0</v>
      </c>
      <c r="I17" s="145"/>
      <c r="J17" s="121"/>
      <c r="K17" s="125"/>
      <c r="L17" s="121"/>
      <c r="M17" s="121"/>
      <c r="N17" s="121"/>
      <c r="O17" s="121"/>
      <c r="P17" s="121"/>
      <c r="Q17" s="121"/>
      <c r="R17" s="121"/>
      <c r="S17" s="121"/>
      <c r="T17" s="121"/>
      <c r="U17" s="121"/>
      <c r="V17" s="121"/>
    </row>
    <row r="18" spans="1:22" ht="15" thickBot="1">
      <c r="A18" s="132"/>
      <c r="B18" s="133"/>
      <c r="C18" s="134"/>
      <c r="D18" s="134"/>
      <c r="E18" s="134"/>
      <c r="F18" s="134"/>
      <c r="G18" s="134"/>
      <c r="H18" s="135"/>
      <c r="I18" s="136"/>
      <c r="J18" s="121"/>
      <c r="K18" s="125"/>
      <c r="L18" s="121"/>
      <c r="M18" s="121"/>
      <c r="N18" s="121"/>
      <c r="O18" s="121"/>
      <c r="P18" s="121"/>
      <c r="Q18" s="121"/>
      <c r="R18" s="121"/>
      <c r="S18" s="121"/>
      <c r="T18" s="121"/>
      <c r="U18" s="121"/>
      <c r="V18" s="121"/>
    </row>
    <row r="19" spans="1:22" ht="15" thickBot="1">
      <c r="A19" s="132"/>
      <c r="B19" s="176" t="s">
        <v>22</v>
      </c>
      <c r="C19" s="177"/>
      <c r="D19" s="2"/>
      <c r="E19" s="2"/>
      <c r="F19" s="3" t="str">
        <f>_xlfn.CONCAT('Additional Info &amp; Definitions'!D14," ","Total")</f>
        <v>Fiscal Year 2023 Total</v>
      </c>
      <c r="G19" s="4">
        <f>SUM(G13:G17)</f>
        <v>0</v>
      </c>
      <c r="H19" s="60">
        <f>SUM(H13:H17)</f>
        <v>0</v>
      </c>
      <c r="I19" s="148"/>
      <c r="J19" s="121"/>
      <c r="K19" s="125"/>
      <c r="L19" s="121"/>
      <c r="M19" s="121"/>
      <c r="N19" s="121"/>
      <c r="O19" s="121"/>
      <c r="P19" s="121"/>
      <c r="Q19" s="121"/>
      <c r="R19" s="121"/>
      <c r="S19" s="121"/>
      <c r="T19" s="121"/>
      <c r="U19" s="121"/>
      <c r="V19" s="121"/>
    </row>
    <row r="20" spans="1:22" s="5" customFormat="1" ht="15" thickBot="1">
      <c r="A20" s="132"/>
      <c r="B20" s="149"/>
      <c r="C20" s="150"/>
      <c r="D20" s="150"/>
      <c r="E20" s="150"/>
      <c r="F20" s="150"/>
      <c r="G20" s="150"/>
      <c r="H20" s="151"/>
      <c r="I20" s="152"/>
      <c r="J20" s="132"/>
      <c r="K20" s="153"/>
      <c r="L20" s="132"/>
      <c r="M20" s="132"/>
      <c r="N20" s="132"/>
      <c r="O20" s="132"/>
      <c r="P20" s="132"/>
      <c r="Q20" s="132"/>
      <c r="R20" s="132"/>
      <c r="S20" s="132"/>
      <c r="T20" s="132"/>
      <c r="U20" s="132"/>
      <c r="V20" s="132"/>
    </row>
    <row r="21" spans="1:22">
      <c r="A21" s="121"/>
      <c r="B21" s="121"/>
      <c r="C21" s="121"/>
      <c r="D21" s="121"/>
      <c r="E21" s="121"/>
      <c r="F21" s="121"/>
      <c r="G21" s="121"/>
      <c r="H21" s="70"/>
      <c r="I21" s="53"/>
      <c r="J21" s="121"/>
      <c r="K21" s="121"/>
      <c r="L21" s="121"/>
      <c r="M21" s="124"/>
      <c r="N21" s="124"/>
      <c r="O21" s="124"/>
      <c r="P21" s="125"/>
      <c r="Q21" s="121"/>
      <c r="R21" s="121"/>
      <c r="S21" s="121"/>
      <c r="T21" s="121"/>
      <c r="U21" s="121"/>
      <c r="V21" s="125"/>
    </row>
    <row r="22" spans="1:22">
      <c r="A22" s="121"/>
      <c r="B22" s="121"/>
      <c r="C22" s="121"/>
      <c r="D22" s="121"/>
      <c r="E22" s="121"/>
      <c r="F22" s="121"/>
      <c r="G22" s="121"/>
      <c r="H22" s="53"/>
      <c r="I22" s="53"/>
      <c r="J22" s="121"/>
      <c r="K22" s="121"/>
      <c r="L22" s="121"/>
      <c r="M22" s="124"/>
      <c r="N22" s="124"/>
      <c r="O22" s="124"/>
      <c r="P22" s="125"/>
      <c r="Q22" s="121"/>
      <c r="R22" s="121"/>
      <c r="S22" s="121"/>
      <c r="T22" s="121"/>
      <c r="U22" s="121"/>
      <c r="V22" s="125"/>
    </row>
    <row r="23" spans="1:22">
      <c r="A23" s="121"/>
      <c r="B23" s="121"/>
      <c r="C23" s="121"/>
      <c r="D23" s="121"/>
      <c r="E23" s="121"/>
      <c r="F23" s="121"/>
      <c r="G23" s="121"/>
      <c r="H23" s="53"/>
      <c r="I23" s="53"/>
      <c r="J23" s="121"/>
      <c r="K23" s="121"/>
      <c r="L23" s="121"/>
      <c r="M23" s="124"/>
      <c r="N23" s="124"/>
      <c r="O23" s="124"/>
      <c r="P23" s="125"/>
      <c r="Q23" s="121"/>
      <c r="R23" s="121"/>
      <c r="S23" s="121"/>
      <c r="T23" s="121"/>
      <c r="U23" s="121"/>
      <c r="V23" s="125"/>
    </row>
    <row r="24" spans="1:22">
      <c r="A24" s="121"/>
      <c r="B24" s="121"/>
      <c r="C24" s="121"/>
      <c r="D24" s="121"/>
      <c r="E24" s="121"/>
      <c r="F24" s="121"/>
      <c r="G24" s="121"/>
      <c r="H24" s="53"/>
      <c r="I24" s="53"/>
      <c r="J24" s="121"/>
      <c r="K24" s="121"/>
      <c r="L24" s="121"/>
      <c r="M24" s="124"/>
      <c r="N24" s="124"/>
      <c r="O24" s="124"/>
      <c r="P24" s="125"/>
      <c r="Q24" s="121"/>
      <c r="R24" s="121"/>
      <c r="S24" s="121"/>
      <c r="T24" s="121"/>
      <c r="U24" s="121"/>
      <c r="V24" s="125"/>
    </row>
    <row r="25" spans="1:22">
      <c r="A25" s="121"/>
      <c r="B25" s="121"/>
      <c r="C25" s="121"/>
      <c r="D25" s="121"/>
      <c r="E25" s="121"/>
      <c r="F25" s="121"/>
      <c r="G25" s="121"/>
      <c r="H25" s="53"/>
      <c r="I25" s="53"/>
      <c r="J25" s="121"/>
      <c r="K25" s="121"/>
      <c r="L25" s="121"/>
      <c r="M25" s="124"/>
      <c r="N25" s="124"/>
      <c r="O25" s="124"/>
      <c r="P25" s="125"/>
      <c r="Q25" s="121"/>
      <c r="R25" s="121"/>
      <c r="S25" s="121"/>
      <c r="T25" s="121"/>
      <c r="U25" s="121"/>
      <c r="V25" s="125"/>
    </row>
    <row r="26" spans="1:22">
      <c r="A26" s="121"/>
      <c r="B26" s="121"/>
      <c r="C26" s="121"/>
      <c r="D26" s="121"/>
      <c r="E26" s="121"/>
      <c r="F26" s="121"/>
      <c r="G26" s="121"/>
      <c r="H26" s="53"/>
      <c r="I26" s="53"/>
      <c r="J26" s="121"/>
      <c r="K26" s="121"/>
      <c r="L26" s="121"/>
      <c r="M26" s="124"/>
      <c r="N26" s="124"/>
      <c r="O26" s="124"/>
      <c r="P26" s="125"/>
      <c r="Q26" s="121"/>
      <c r="R26" s="121"/>
      <c r="S26" s="121"/>
      <c r="T26" s="121"/>
      <c r="U26" s="121"/>
      <c r="V26" s="125"/>
    </row>
    <row r="27" spans="1:22">
      <c r="A27" s="121"/>
      <c r="B27" s="121"/>
      <c r="C27" s="121"/>
      <c r="D27" s="121"/>
      <c r="E27" s="121"/>
      <c r="F27" s="121"/>
      <c r="G27" s="121"/>
      <c r="H27" s="53"/>
      <c r="I27" s="53"/>
      <c r="J27" s="121"/>
      <c r="K27" s="121"/>
      <c r="L27" s="121"/>
      <c r="M27" s="124"/>
      <c r="N27" s="124"/>
      <c r="O27" s="124"/>
      <c r="P27" s="125"/>
      <c r="Q27" s="121"/>
      <c r="R27" s="121"/>
      <c r="S27" s="121"/>
      <c r="T27" s="121"/>
      <c r="U27" s="121"/>
      <c r="V27" s="125"/>
    </row>
    <row r="29" spans="1:22">
      <c r="A29" s="121"/>
      <c r="B29" s="121"/>
      <c r="C29" s="121"/>
      <c r="D29" s="121"/>
      <c r="E29" s="121"/>
      <c r="F29" s="121"/>
      <c r="G29" s="121"/>
      <c r="H29" s="122"/>
      <c r="I29" s="123"/>
      <c r="J29" s="121"/>
      <c r="K29" s="121"/>
      <c r="L29" s="121"/>
      <c r="M29" s="124"/>
      <c r="N29" s="124"/>
      <c r="O29" s="124"/>
      <c r="P29" s="125"/>
      <c r="Q29" s="121"/>
      <c r="R29" s="121"/>
      <c r="S29" s="121"/>
      <c r="T29" s="121"/>
      <c r="U29" s="121"/>
      <c r="V29" s="125"/>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greater than $13.85 per hour. " promptTitle="Minimum Rate Requirement" prompt="Minimum wage for student employees is $13.85 per hour from January 1, 2023 to December 31, 2023." sqref="D13:D17" xr:uid="{9D190844-38C3-42AE-BFAD-ED7B24002C6B}">
      <formula1>D13&gt;13.84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abSelected="1" topLeftCell="B15" zoomScaleNormal="100" workbookViewId="0">
      <selection activeCell="F41" sqref="F41"/>
    </sheetView>
  </sheetViews>
  <sheetFormatPr defaultColWidth="12.625" defaultRowHeight="15" customHeight="1"/>
  <cols>
    <col min="1" max="1" width="3.125" style="6" customWidth="1"/>
    <col min="2" max="2" width="30.25" style="6" customWidth="1"/>
    <col min="3" max="3" width="45.75" style="6" bestFit="1" customWidth="1"/>
    <col min="4" max="4" width="22.875" style="6" bestFit="1" customWidth="1"/>
    <col min="5" max="5" width="53.875" style="74" customWidth="1"/>
    <col min="6" max="6" width="11.875" style="6" bestFit="1" customWidth="1"/>
    <col min="7" max="7" width="53.625" style="6" customWidth="1"/>
    <col min="8" max="23" width="7.625" style="6" customWidth="1"/>
    <col min="24" max="16384" width="12.625" style="6"/>
  </cols>
  <sheetData>
    <row r="1" spans="1:6" ht="15" customHeight="1" thickBot="1"/>
    <row r="2" spans="1:6" ht="26.45" thickBot="1">
      <c r="B2" s="161" t="str">
        <f>_xlfn.CONCAT("Campus Sustainability Fund - Mini Grant Funding Request - Operating Budget for", " ",'Project Information Summary'!C12)</f>
        <v>Campus Sustainability Fund - Mini Grant Funding Request - Operating Budget for Indigeponics: Community Food Resiliency Project</v>
      </c>
      <c r="C2" s="162"/>
      <c r="D2" s="162"/>
      <c r="E2" s="163"/>
    </row>
    <row r="3" spans="1:6" ht="15" customHeight="1" thickBot="1">
      <c r="B3" s="49"/>
      <c r="C3" s="50"/>
      <c r="D3" s="50"/>
      <c r="E3" s="85"/>
    </row>
    <row r="4" spans="1:6" ht="45" customHeight="1">
      <c r="B4" s="181" t="s">
        <v>23</v>
      </c>
      <c r="C4" s="182"/>
      <c r="D4" s="182"/>
      <c r="E4" s="183"/>
    </row>
    <row r="5" spans="1:6" ht="60" customHeight="1">
      <c r="B5" s="184" t="s">
        <v>24</v>
      </c>
      <c r="C5" s="185"/>
      <c r="D5" s="185"/>
      <c r="E5" s="186"/>
    </row>
    <row r="6" spans="1:6" ht="60" customHeight="1">
      <c r="B6" s="184" t="s">
        <v>25</v>
      </c>
      <c r="C6" s="185"/>
      <c r="D6" s="185"/>
      <c r="E6" s="186"/>
    </row>
    <row r="7" spans="1:6" ht="30" customHeight="1">
      <c r="B7" s="228" t="s">
        <v>26</v>
      </c>
      <c r="C7" s="229"/>
      <c r="D7" s="229"/>
      <c r="E7" s="230"/>
    </row>
    <row r="8" spans="1:6" ht="45" customHeight="1" thickBot="1">
      <c r="B8" s="231" t="s">
        <v>27</v>
      </c>
      <c r="C8" s="232"/>
      <c r="D8" s="232"/>
      <c r="E8" s="233"/>
    </row>
    <row r="9" spans="1:6" ht="14.25" customHeight="1" thickBot="1">
      <c r="B9" s="8"/>
      <c r="C9" s="9"/>
      <c r="D9" s="9"/>
      <c r="E9" s="86"/>
    </row>
    <row r="10" spans="1:6" ht="18.600000000000001" thickBot="1">
      <c r="B10" s="217" t="s">
        <v>28</v>
      </c>
      <c r="C10" s="218"/>
      <c r="D10" s="218"/>
      <c r="E10" s="219"/>
    </row>
    <row r="11" spans="1:6" ht="14.25" customHeight="1">
      <c r="B11" s="10" t="s">
        <v>29</v>
      </c>
      <c r="C11" s="11" t="s">
        <v>30</v>
      </c>
      <c r="D11" s="109" t="s">
        <v>10</v>
      </c>
      <c r="E11" s="87" t="s">
        <v>31</v>
      </c>
    </row>
    <row r="12" spans="1:6" ht="14.25" customHeight="1">
      <c r="A12" s="12"/>
      <c r="B12" s="224"/>
      <c r="C12" s="225"/>
      <c r="D12" s="20" t="str">
        <f>'Additional Info &amp; Definitions'!$D$14</f>
        <v>Fiscal Year 2023</v>
      </c>
      <c r="E12" s="88"/>
    </row>
    <row r="13" spans="1:6" ht="14.25" customHeight="1" thickBot="1">
      <c r="B13" s="13" t="s">
        <v>32</v>
      </c>
      <c r="C13" s="14" t="s">
        <v>33</v>
      </c>
      <c r="D13" s="42">
        <f>'Mini Grant Personnel Summary'!G19</f>
        <v>0</v>
      </c>
      <c r="E13" s="89"/>
    </row>
    <row r="14" spans="1:6" ht="18.600000000000001" thickBot="1">
      <c r="B14" s="222" t="s">
        <v>34</v>
      </c>
      <c r="C14" s="223"/>
      <c r="D14" s="17">
        <f>SUM(D13:D13)</f>
        <v>0</v>
      </c>
      <c r="E14" s="90"/>
    </row>
    <row r="15" spans="1:6" ht="14.25" customHeight="1" thickBot="1">
      <c r="A15" s="12"/>
      <c r="B15" s="18"/>
      <c r="C15" s="19"/>
      <c r="D15" s="19"/>
      <c r="E15" s="91"/>
      <c r="F15" s="12"/>
    </row>
    <row r="16" spans="1:6" ht="14.25" customHeight="1">
      <c r="B16" s="10" t="s">
        <v>29</v>
      </c>
      <c r="C16" s="11" t="s">
        <v>30</v>
      </c>
      <c r="D16" s="109" t="s">
        <v>10</v>
      </c>
      <c r="E16" s="87" t="s">
        <v>31</v>
      </c>
    </row>
    <row r="17" spans="1:6" ht="14.25" customHeight="1">
      <c r="A17" s="12"/>
      <c r="B17" s="224"/>
      <c r="C17" s="225"/>
      <c r="D17" s="20" t="str">
        <f>'Additional Info &amp; Definitions'!$D$14</f>
        <v>Fiscal Year 2023</v>
      </c>
      <c r="E17" s="88"/>
    </row>
    <row r="18" spans="1:6" ht="14.25" customHeight="1" thickBot="1">
      <c r="B18" s="13" t="s">
        <v>35</v>
      </c>
      <c r="C18" s="14" t="s">
        <v>36</v>
      </c>
      <c r="D18" s="41">
        <f>'Mini Grant Personnel Summary'!H19</f>
        <v>0</v>
      </c>
      <c r="E18" s="89"/>
    </row>
    <row r="19" spans="1:6" ht="18.600000000000001" thickBot="1">
      <c r="B19" s="222" t="s">
        <v>37</v>
      </c>
      <c r="C19" s="223"/>
      <c r="D19" s="21">
        <f>SUM(D18:D18)</f>
        <v>0</v>
      </c>
      <c r="E19" s="92"/>
    </row>
    <row r="20" spans="1:6" ht="14.25" customHeight="1" thickBot="1">
      <c r="A20" s="12"/>
      <c r="B20" s="18"/>
      <c r="C20" s="19"/>
      <c r="D20" s="19"/>
      <c r="E20" s="91"/>
      <c r="F20" s="12"/>
    </row>
    <row r="21" spans="1:6" ht="18.600000000000001" thickBot="1">
      <c r="B21" s="217" t="s">
        <v>38</v>
      </c>
      <c r="C21" s="218"/>
      <c r="D21" s="218"/>
      <c r="E21" s="219"/>
    </row>
    <row r="22" spans="1:6" ht="14.25" customHeight="1">
      <c r="B22" s="10" t="s">
        <v>39</v>
      </c>
      <c r="C22" s="11" t="s">
        <v>30</v>
      </c>
      <c r="D22" s="109" t="s">
        <v>10</v>
      </c>
      <c r="E22" s="87" t="s">
        <v>31</v>
      </c>
    </row>
    <row r="23" spans="1:6" ht="14.25" customHeight="1">
      <c r="A23" s="12"/>
      <c r="B23" s="224"/>
      <c r="C23" s="225"/>
      <c r="D23" s="20" t="str">
        <f>'Additional Info &amp; Definitions'!$D$14</f>
        <v>Fiscal Year 2023</v>
      </c>
      <c r="E23" s="88"/>
    </row>
    <row r="24" spans="1:6" ht="33.75" customHeight="1">
      <c r="B24" s="13" t="s">
        <v>40</v>
      </c>
      <c r="C24" s="25" t="s">
        <v>41</v>
      </c>
      <c r="D24" s="54">
        <v>2906</v>
      </c>
      <c r="E24" s="89" t="s">
        <v>42</v>
      </c>
    </row>
    <row r="25" spans="1:6" ht="30" customHeight="1">
      <c r="B25" s="13" t="s">
        <v>40</v>
      </c>
      <c r="C25" s="25" t="s">
        <v>43</v>
      </c>
      <c r="D25" s="54">
        <v>375</v>
      </c>
      <c r="E25" s="89" t="s">
        <v>44</v>
      </c>
    </row>
    <row r="26" spans="1:6" ht="31.5" customHeight="1">
      <c r="B26" s="13" t="s">
        <v>40</v>
      </c>
      <c r="C26" s="25" t="s">
        <v>45</v>
      </c>
      <c r="D26" s="54">
        <v>100</v>
      </c>
      <c r="E26" s="89" t="s">
        <v>46</v>
      </c>
    </row>
    <row r="27" spans="1:6" ht="59.25" customHeight="1">
      <c r="B27" s="13" t="s">
        <v>40</v>
      </c>
      <c r="C27" s="25" t="s">
        <v>47</v>
      </c>
      <c r="D27" s="54">
        <v>500</v>
      </c>
      <c r="E27" s="89" t="s">
        <v>48</v>
      </c>
    </row>
    <row r="28" spans="1:6" ht="54.75" customHeight="1">
      <c r="B28" s="13" t="s">
        <v>40</v>
      </c>
      <c r="C28" s="25" t="s">
        <v>49</v>
      </c>
      <c r="D28" s="54">
        <v>250</v>
      </c>
      <c r="E28" s="89" t="s">
        <v>50</v>
      </c>
    </row>
    <row r="29" spans="1:6" ht="33" customHeight="1">
      <c r="B29" s="13" t="s">
        <v>40</v>
      </c>
      <c r="C29" s="25" t="s">
        <v>51</v>
      </c>
      <c r="D29" s="54">
        <v>750</v>
      </c>
      <c r="E29" s="89" t="s">
        <v>52</v>
      </c>
    </row>
    <row r="30" spans="1:6" ht="14.25" customHeight="1">
      <c r="B30" s="13" t="s">
        <v>40</v>
      </c>
      <c r="C30" s="25"/>
      <c r="D30" s="54"/>
      <c r="E30" s="89"/>
    </row>
    <row r="31" spans="1:6" ht="14.25" customHeight="1">
      <c r="B31" s="13" t="s">
        <v>40</v>
      </c>
      <c r="C31" s="25"/>
      <c r="D31" s="54"/>
      <c r="E31" s="89"/>
    </row>
    <row r="32" spans="1:6" ht="14.25" customHeight="1">
      <c r="B32" s="13" t="s">
        <v>40</v>
      </c>
      <c r="C32" s="25"/>
      <c r="D32" s="54"/>
      <c r="E32" s="89"/>
    </row>
    <row r="33" spans="2:5" ht="14.25" customHeight="1">
      <c r="B33" s="13" t="s">
        <v>40</v>
      </c>
      <c r="C33" s="25"/>
      <c r="D33" s="54"/>
      <c r="E33" s="89"/>
    </row>
    <row r="34" spans="2:5" ht="14.25" customHeight="1">
      <c r="B34" s="13" t="s">
        <v>40</v>
      </c>
      <c r="C34" s="25"/>
      <c r="D34" s="54"/>
      <c r="E34" s="89"/>
    </row>
    <row r="35" spans="2:5" ht="14.25" customHeight="1">
      <c r="B35" s="13" t="s">
        <v>40</v>
      </c>
      <c r="C35" s="25"/>
      <c r="D35" s="54"/>
      <c r="E35" s="89"/>
    </row>
    <row r="36" spans="2:5" ht="14.25" customHeight="1">
      <c r="B36" s="13" t="s">
        <v>40</v>
      </c>
      <c r="C36" s="25"/>
      <c r="D36" s="54"/>
      <c r="E36" s="89"/>
    </row>
    <row r="37" spans="2:5" ht="14.25" customHeight="1">
      <c r="B37" s="13" t="s">
        <v>40</v>
      </c>
      <c r="C37" s="25"/>
      <c r="D37" s="54"/>
      <c r="E37" s="89"/>
    </row>
    <row r="38" spans="2:5" ht="14.25" customHeight="1" thickBot="1">
      <c r="B38" s="15" t="s">
        <v>40</v>
      </c>
      <c r="C38" s="26"/>
      <c r="D38" s="55"/>
      <c r="E38" s="94"/>
    </row>
    <row r="39" spans="2:5" ht="18.600000000000001" thickBot="1">
      <c r="B39" s="220" t="s">
        <v>53</v>
      </c>
      <c r="C39" s="221"/>
      <c r="D39" s="21">
        <f>SUM(D24:D38)</f>
        <v>4881</v>
      </c>
      <c r="E39" s="92"/>
    </row>
    <row r="40" spans="2:5" ht="14.25" customHeight="1" thickBot="1">
      <c r="B40" s="22"/>
      <c r="C40" s="23"/>
      <c r="D40" s="24"/>
      <c r="E40" s="93"/>
    </row>
    <row r="41" spans="2:5" ht="18.600000000000001" thickBot="1">
      <c r="B41" s="217" t="s">
        <v>54</v>
      </c>
      <c r="C41" s="218"/>
      <c r="D41" s="218"/>
      <c r="E41" s="219"/>
    </row>
    <row r="42" spans="2:5" ht="14.25" customHeight="1">
      <c r="B42" s="10" t="s">
        <v>55</v>
      </c>
      <c r="C42" s="11" t="s">
        <v>30</v>
      </c>
      <c r="D42" s="109" t="s">
        <v>10</v>
      </c>
      <c r="E42" s="87" t="s">
        <v>31</v>
      </c>
    </row>
    <row r="43" spans="2:5" ht="14.25" customHeight="1">
      <c r="B43" s="226"/>
      <c r="C43" s="227"/>
      <c r="D43" s="20" t="str">
        <f>'Additional Info &amp; Definitions'!$D$14</f>
        <v>Fiscal Year 2023</v>
      </c>
      <c r="E43" s="88"/>
    </row>
    <row r="44" spans="2:5" ht="14.25" customHeight="1">
      <c r="B44" s="13" t="s">
        <v>56</v>
      </c>
      <c r="C44" s="29"/>
      <c r="D44" s="54"/>
      <c r="E44" s="95"/>
    </row>
    <row r="45" spans="2:5" ht="14.25" customHeight="1">
      <c r="B45" s="13" t="s">
        <v>56</v>
      </c>
      <c r="C45" s="29"/>
      <c r="D45" s="54"/>
      <c r="E45" s="95"/>
    </row>
    <row r="46" spans="2:5" ht="14.25" customHeight="1">
      <c r="B46" s="13" t="s">
        <v>57</v>
      </c>
      <c r="C46" s="29"/>
      <c r="D46" s="54"/>
      <c r="E46" s="95"/>
    </row>
    <row r="47" spans="2:5" ht="14.25" customHeight="1">
      <c r="B47" s="13" t="s">
        <v>57</v>
      </c>
      <c r="C47" s="29"/>
      <c r="D47" s="54"/>
      <c r="E47" s="95"/>
    </row>
    <row r="48" spans="2:5" ht="14.25" customHeight="1">
      <c r="B48" s="64" t="s">
        <v>58</v>
      </c>
      <c r="C48" s="65"/>
      <c r="D48" s="66"/>
      <c r="E48" s="95"/>
    </row>
    <row r="49" spans="2:5" ht="14.25" customHeight="1">
      <c r="B49" s="64" t="s">
        <v>58</v>
      </c>
      <c r="C49" s="65"/>
      <c r="D49" s="66"/>
      <c r="E49" s="95"/>
    </row>
    <row r="50" spans="2:5" ht="14.25" customHeight="1" thickBot="1">
      <c r="B50" s="15" t="s">
        <v>59</v>
      </c>
      <c r="C50" s="30"/>
      <c r="D50" s="55"/>
      <c r="E50" s="95"/>
    </row>
    <row r="51" spans="2:5" ht="18.600000000000001" thickBot="1">
      <c r="B51" s="220" t="s">
        <v>60</v>
      </c>
      <c r="C51" s="221"/>
      <c r="D51" s="21">
        <f>SUM(D44:D50)</f>
        <v>0</v>
      </c>
      <c r="E51" s="92"/>
    </row>
    <row r="52" spans="2:5" ht="14.25" customHeight="1" thickBot="1">
      <c r="B52" s="22"/>
      <c r="C52" s="23"/>
      <c r="D52" s="24"/>
      <c r="E52" s="93"/>
    </row>
    <row r="53" spans="2:5" ht="14.25" customHeight="1">
      <c r="B53" s="27"/>
      <c r="C53" s="28"/>
      <c r="D53" s="19"/>
      <c r="E53" s="91"/>
    </row>
    <row r="54" spans="2:5" ht="14.25" customHeight="1" thickBot="1">
      <c r="B54" s="200" t="s">
        <v>61</v>
      </c>
      <c r="C54" s="201"/>
      <c r="D54" s="201"/>
      <c r="E54" s="202"/>
    </row>
    <row r="55" spans="2:5" ht="14.25" customHeight="1">
      <c r="B55" s="18"/>
      <c r="C55" s="19"/>
      <c r="D55" s="109" t="s">
        <v>62</v>
      </c>
      <c r="E55" s="110" t="s">
        <v>31</v>
      </c>
    </row>
    <row r="56" spans="2:5" ht="14.25" customHeight="1">
      <c r="B56" s="18"/>
      <c r="C56" s="19"/>
      <c r="D56" s="20" t="str">
        <f>'Additional Info &amp; Definitions'!$D$14</f>
        <v>Fiscal Year 2023</v>
      </c>
      <c r="E56" s="111"/>
    </row>
    <row r="57" spans="2:5" ht="14.25" customHeight="1" thickBot="1">
      <c r="B57" s="203" t="s">
        <v>63</v>
      </c>
      <c r="C57" s="204"/>
      <c r="D57" s="112">
        <f>SUM(D14,D19,D39,D51,)</f>
        <v>4881</v>
      </c>
      <c r="E57" s="113"/>
    </row>
    <row r="58" spans="2:5" ht="14.25" customHeight="1" thickBot="1">
      <c r="B58" s="22"/>
      <c r="C58" s="23"/>
      <c r="D58" s="24"/>
      <c r="E58" s="114"/>
    </row>
    <row r="59" spans="2:5" ht="14.25" customHeight="1" thickBot="1">
      <c r="B59" s="205" t="s">
        <v>64</v>
      </c>
      <c r="C59" s="206"/>
      <c r="D59" s="206"/>
      <c r="E59" s="207"/>
    </row>
    <row r="60" spans="2:5" ht="14.25" customHeight="1">
      <c r="B60" s="10" t="s">
        <v>29</v>
      </c>
      <c r="C60" s="11" t="s">
        <v>30</v>
      </c>
      <c r="D60" s="109" t="s">
        <v>62</v>
      </c>
      <c r="E60" s="110" t="s">
        <v>31</v>
      </c>
    </row>
    <row r="61" spans="2:5" ht="14.25" customHeight="1">
      <c r="B61" s="208"/>
      <c r="C61" s="209"/>
      <c r="D61" s="20" t="str">
        <f>'Additional Info &amp; Definitions'!$D$14</f>
        <v>Fiscal Year 2023</v>
      </c>
      <c r="E61" s="115"/>
    </row>
    <row r="62" spans="2:5" ht="14.25" customHeight="1" thickBot="1">
      <c r="B62" s="15" t="s">
        <v>64</v>
      </c>
      <c r="C62" s="16" t="s">
        <v>65</v>
      </c>
      <c r="D62" s="116">
        <f>ROUNDUP(D57*0.02,-1)</f>
        <v>100</v>
      </c>
      <c r="E62" s="117"/>
    </row>
    <row r="63" spans="2:5" ht="14.25" customHeight="1">
      <c r="B63" s="18"/>
      <c r="C63" s="19"/>
      <c r="D63" s="106"/>
      <c r="E63" s="118"/>
    </row>
    <row r="64" spans="2:5" ht="14.25" customHeight="1" thickBot="1">
      <c r="B64" s="107"/>
      <c r="C64" s="24"/>
      <c r="D64" s="24"/>
      <c r="E64" s="119"/>
    </row>
    <row r="65" spans="1:7" s="33" customFormat="1" ht="26.45" thickBot="1">
      <c r="A65" s="32"/>
      <c r="B65" s="214" t="s">
        <v>66</v>
      </c>
      <c r="C65" s="215"/>
      <c r="D65" s="215"/>
      <c r="E65" s="216"/>
      <c r="F65" s="32"/>
    </row>
    <row r="66" spans="1:7" ht="14.25" customHeight="1">
      <c r="A66" s="12"/>
      <c r="B66" s="18"/>
      <c r="C66" s="19"/>
      <c r="D66" s="109" t="s">
        <v>62</v>
      </c>
      <c r="E66" s="87" t="s">
        <v>31</v>
      </c>
      <c r="F66" s="12"/>
    </row>
    <row r="67" spans="1:7" ht="14.25" customHeight="1">
      <c r="A67" s="12"/>
      <c r="B67" s="18"/>
      <c r="C67" s="19"/>
      <c r="D67" s="20" t="str">
        <f>'Additional Info &amp; Definitions'!$D$14</f>
        <v>Fiscal Year 2023</v>
      </c>
      <c r="E67" s="96"/>
      <c r="F67" s="12"/>
    </row>
    <row r="68" spans="1:7" ht="18.600000000000001" thickBot="1">
      <c r="A68" s="12"/>
      <c r="B68" s="212" t="s">
        <v>67</v>
      </c>
      <c r="C68" s="213"/>
      <c r="D68" s="40">
        <f>SUM(D14,D19,D39,D51,D62)</f>
        <v>4981</v>
      </c>
      <c r="E68" s="97"/>
      <c r="F68" s="57"/>
      <c r="G68"/>
    </row>
    <row r="69" spans="1:7" ht="14.25" customHeight="1" thickBot="1">
      <c r="B69" s="18"/>
      <c r="C69" s="31"/>
      <c r="D69" s="100"/>
      <c r="E69" s="98"/>
      <c r="F69" s="12"/>
    </row>
    <row r="70" spans="1:7" ht="14.25" customHeight="1" thickBot="1">
      <c r="B70" s="27"/>
      <c r="C70" s="105"/>
      <c r="D70" s="101" t="str">
        <f>'Additional Info &amp; Definitions'!$D$14</f>
        <v>Fiscal Year 2023</v>
      </c>
      <c r="E70" s="103"/>
      <c r="F70" s="12"/>
    </row>
    <row r="71" spans="1:7" ht="26.45" thickBot="1">
      <c r="B71" s="210" t="s">
        <v>68</v>
      </c>
      <c r="C71" s="211"/>
      <c r="D71" s="102">
        <f>ROUNDUP(D68,-2)</f>
        <v>5000</v>
      </c>
      <c r="E71" s="104"/>
      <c r="F71" s="108"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55"/>
    </row>
    <row r="73" spans="1:7" ht="14.25" customHeight="1">
      <c r="B73" s="34"/>
      <c r="C73" s="35"/>
      <c r="D73" s="36"/>
      <c r="E73" s="155"/>
    </row>
    <row r="74" spans="1:7" ht="14.25" customHeight="1">
      <c r="B74" s="34"/>
      <c r="C74" s="35"/>
      <c r="D74" s="36"/>
      <c r="E74" s="155"/>
    </row>
    <row r="75" spans="1:7" ht="14.25" customHeight="1">
      <c r="B75" s="34"/>
      <c r="C75" s="35"/>
      <c r="D75" s="36"/>
      <c r="E75" s="155"/>
    </row>
    <row r="76" spans="1:7" ht="14.25" customHeight="1">
      <c r="B76" s="34"/>
      <c r="C76" s="35"/>
      <c r="D76" s="36"/>
      <c r="E76" s="155"/>
    </row>
    <row r="77" spans="1:7" ht="14.25" customHeight="1">
      <c r="B77" s="34"/>
      <c r="C77" s="35"/>
      <c r="D77" s="36"/>
      <c r="E77" s="155"/>
    </row>
    <row r="78" spans="1:7" ht="14.25" customHeight="1">
      <c r="B78" s="34"/>
      <c r="C78" s="35"/>
      <c r="D78" s="36"/>
      <c r="E78" s="155"/>
    </row>
    <row r="79" spans="1:7" ht="14.25" customHeight="1">
      <c r="B79" s="34"/>
      <c r="C79" s="35"/>
      <c r="D79" s="36"/>
      <c r="E79" s="155"/>
    </row>
    <row r="80" spans="1:7" ht="14.25" customHeight="1">
      <c r="B80" s="34"/>
      <c r="C80" s="35"/>
      <c r="D80" s="36"/>
      <c r="E80" s="155"/>
    </row>
    <row r="81" spans="2:5" ht="14.25" customHeight="1">
      <c r="B81" s="35"/>
      <c r="C81" s="35"/>
      <c r="D81" s="36"/>
      <c r="E81" s="155"/>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1:C51"/>
    <mergeCell ref="B4:E4"/>
    <mergeCell ref="B5:E5"/>
    <mergeCell ref="B43:C43"/>
    <mergeCell ref="B41:E41"/>
    <mergeCell ref="B14:C14"/>
    <mergeCell ref="B23:C23"/>
    <mergeCell ref="B6:E6"/>
    <mergeCell ref="B7:E7"/>
    <mergeCell ref="B8:E8"/>
    <mergeCell ref="B2:E2"/>
    <mergeCell ref="B10:E10"/>
    <mergeCell ref="B39:C39"/>
    <mergeCell ref="B19:C19"/>
    <mergeCell ref="B21:E21"/>
    <mergeCell ref="B12:C12"/>
    <mergeCell ref="B17:C17"/>
    <mergeCell ref="B54:E54"/>
    <mergeCell ref="B57:C57"/>
    <mergeCell ref="B59:E59"/>
    <mergeCell ref="B61:C61"/>
    <mergeCell ref="B71:C71"/>
    <mergeCell ref="B68:C68"/>
    <mergeCell ref="B65:E65"/>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sheetPr>
    <pageSetUpPr fitToPage="1"/>
  </sheetPr>
  <dimension ref="A1:E39"/>
  <sheetViews>
    <sheetView topLeftCell="A29" workbookViewId="0">
      <selection activeCell="C14" sqref="C14"/>
    </sheetView>
  </sheetViews>
  <sheetFormatPr defaultColWidth="9" defaultRowHeight="14.45"/>
  <cols>
    <col min="1" max="1" width="3.125" style="6" customWidth="1"/>
    <col min="2" max="2" width="47.875" style="74" bestFit="1" customWidth="1"/>
    <col min="3" max="3" width="40.625" style="6" customWidth="1"/>
    <col min="4" max="4" width="11.875" style="6" bestFit="1" customWidth="1"/>
    <col min="5" max="5" width="46" style="6" customWidth="1"/>
    <col min="6" max="16384" width="9" style="6"/>
  </cols>
  <sheetData>
    <row r="1" spans="2:5" ht="15" thickBot="1"/>
    <row r="2" spans="2:5" ht="26.45" thickBot="1">
      <c r="B2" s="161" t="str">
        <f>_xlfn.CONCAT("Campus Sustainability Fund - Mini Grant Funding Request - Project Information Summary for", " ",C12)</f>
        <v>Campus Sustainability Fund - Mini Grant Funding Request - Project Information Summary for Indigeponics: Community Food Resiliency Project</v>
      </c>
      <c r="C2" s="162"/>
      <c r="D2" s="162"/>
      <c r="E2" s="163"/>
    </row>
    <row r="3" spans="2:5" ht="15" thickBot="1">
      <c r="B3" s="75"/>
      <c r="C3" s="50"/>
      <c r="D3" s="50"/>
      <c r="E3" s="51"/>
    </row>
    <row r="4" spans="2:5">
      <c r="B4" s="164" t="s">
        <v>69</v>
      </c>
      <c r="C4" s="165"/>
      <c r="D4" s="165"/>
      <c r="E4" s="166"/>
    </row>
    <row r="5" spans="2:5">
      <c r="B5" s="167"/>
      <c r="C5" s="168"/>
      <c r="D5" s="168"/>
      <c r="E5" s="169"/>
    </row>
    <row r="6" spans="2:5">
      <c r="B6" s="167"/>
      <c r="C6" s="168"/>
      <c r="D6" s="168"/>
      <c r="E6" s="169"/>
    </row>
    <row r="7" spans="2:5">
      <c r="B7" s="167"/>
      <c r="C7" s="168"/>
      <c r="D7" s="168"/>
      <c r="E7" s="169"/>
    </row>
    <row r="8" spans="2:5">
      <c r="B8" s="167"/>
      <c r="C8" s="168"/>
      <c r="D8" s="168"/>
      <c r="E8" s="169"/>
    </row>
    <row r="9" spans="2:5" ht="101.25" customHeight="1" thickBot="1">
      <c r="B9" s="170"/>
      <c r="C9" s="171"/>
      <c r="D9" s="171"/>
      <c r="E9" s="172"/>
    </row>
    <row r="10" spans="2:5" ht="15" thickBot="1"/>
    <row r="11" spans="2:5" ht="18">
      <c r="B11" s="234" t="s">
        <v>70</v>
      </c>
      <c r="C11" s="235"/>
    </row>
    <row r="12" spans="2:5" ht="15">
      <c r="B12" s="76" t="s">
        <v>71</v>
      </c>
      <c r="C12" s="44" t="s">
        <v>72</v>
      </c>
    </row>
    <row r="13" spans="2:5">
      <c r="B13" s="76" t="s">
        <v>73</v>
      </c>
      <c r="C13" s="43" t="s">
        <v>74</v>
      </c>
    </row>
    <row r="14" spans="2:5">
      <c r="B14" s="76" t="s">
        <v>75</v>
      </c>
      <c r="C14" s="45" t="s">
        <v>76</v>
      </c>
    </row>
    <row r="15" spans="2:5">
      <c r="B15" s="76" t="s">
        <v>77</v>
      </c>
      <c r="C15" s="45" t="s">
        <v>76</v>
      </c>
    </row>
    <row r="16" spans="2:5">
      <c r="B16" s="76" t="s">
        <v>78</v>
      </c>
      <c r="C16" s="45" t="s">
        <v>76</v>
      </c>
    </row>
    <row r="17" spans="1:5">
      <c r="B17" s="77" t="s">
        <v>79</v>
      </c>
      <c r="C17" s="52" t="s">
        <v>76</v>
      </c>
    </row>
    <row r="18" spans="1:5" ht="15" thickBot="1">
      <c r="B18" s="78" t="s">
        <v>80</v>
      </c>
      <c r="C18" s="46" t="s">
        <v>76</v>
      </c>
    </row>
    <row r="19" spans="1:5" ht="15" thickBot="1"/>
    <row r="20" spans="1:5" ht="18.600000000000001" thickBot="1">
      <c r="B20" s="234" t="s">
        <v>81</v>
      </c>
      <c r="C20" s="236"/>
      <c r="D20" s="12"/>
    </row>
    <row r="21" spans="1:5">
      <c r="B21" s="79"/>
      <c r="C21" s="47" t="str">
        <f>'Additional Info &amp; Definitions'!$D$14</f>
        <v>Fiscal Year 2023</v>
      </c>
      <c r="D21" s="12"/>
    </row>
    <row r="22" spans="1:5">
      <c r="B22" s="80" t="s">
        <v>82</v>
      </c>
      <c r="C22" s="41">
        <f>'Mini Grant Operating Budget'!D13+'Mini Grant Operating Budget'!D18</f>
        <v>0</v>
      </c>
      <c r="D22" s="12"/>
    </row>
    <row r="23" spans="1:5">
      <c r="B23" s="80" t="s">
        <v>83</v>
      </c>
      <c r="C23" s="41">
        <f>'Mini Grant Operating Budget'!D39</f>
        <v>4881</v>
      </c>
      <c r="D23" s="12"/>
    </row>
    <row r="24" spans="1:5">
      <c r="B24" s="81" t="s">
        <v>84</v>
      </c>
      <c r="C24" s="41">
        <f>'Mini Grant Operating Budget'!D51</f>
        <v>0</v>
      </c>
      <c r="D24" s="12"/>
    </row>
    <row r="25" spans="1:5" ht="15" thickBot="1">
      <c r="B25" s="81" t="s">
        <v>85</v>
      </c>
      <c r="C25" s="41">
        <f>'Mini Grant Operating Budget'!D62</f>
        <v>100</v>
      </c>
      <c r="D25" s="12"/>
    </row>
    <row r="26" spans="1:5" ht="18.600000000000001" thickBot="1">
      <c r="A26" s="12"/>
      <c r="B26" s="82" t="s">
        <v>67</v>
      </c>
      <c r="C26" s="39">
        <f>'Mini Grant Operating Budget'!D71</f>
        <v>5000</v>
      </c>
      <c r="D26" s="58" t="str">
        <f>'Mini Grant Operating Budget'!F71</f>
        <v xml:space="preserve"> </v>
      </c>
      <c r="E26" s="38" t="str">
        <f>IF(D26="OVER BUDGET","Your budget is over our $5,000 limit. Please reduce your budget to below $5,000 before submitting.", " ")</f>
        <v xml:space="preserve"> </v>
      </c>
    </row>
    <row r="27" spans="1:5" ht="15" thickBot="1"/>
    <row r="28" spans="1:5" ht="18">
      <c r="B28" s="234" t="s">
        <v>86</v>
      </c>
      <c r="C28" s="237"/>
    </row>
    <row r="29" spans="1:5">
      <c r="B29" s="83" t="s">
        <v>87</v>
      </c>
      <c r="C29" s="7" t="str">
        <f>'Additional Info &amp; Definitions'!$D$14</f>
        <v>Fiscal Year 2023</v>
      </c>
    </row>
    <row r="30" spans="1:5">
      <c r="B30" s="84"/>
      <c r="C30" s="48"/>
    </row>
    <row r="31" spans="1:5">
      <c r="B31" s="84"/>
      <c r="C31" s="48"/>
    </row>
    <row r="32" spans="1:5">
      <c r="B32" s="84"/>
      <c r="C32" s="48"/>
    </row>
    <row r="33" spans="2:3">
      <c r="B33" s="84"/>
      <c r="C33" s="48"/>
    </row>
    <row r="34" spans="2:3" ht="15" thickBot="1">
      <c r="B34" s="84"/>
      <c r="C34" s="48"/>
    </row>
    <row r="35" spans="2:3" ht="18.600000000000001" thickBot="1">
      <c r="B35" s="82" t="s">
        <v>88</v>
      </c>
      <c r="C35" s="39">
        <f>SUM(C30:C34)</f>
        <v>0</v>
      </c>
    </row>
    <row r="36" spans="2:3" ht="15" thickBot="1">
      <c r="B36" s="75"/>
      <c r="C36" s="50"/>
    </row>
    <row r="37" spans="2:3" ht="18.600000000000001" thickBot="1">
      <c r="B37" s="82" t="s">
        <v>89</v>
      </c>
      <c r="C37" s="39">
        <f>C26+C35</f>
        <v>5000</v>
      </c>
    </row>
    <row r="38" spans="2:3" ht="15" thickBot="1">
      <c r="B38" s="75"/>
      <c r="C38" s="50"/>
    </row>
    <row r="39" spans="2:3" ht="18.600000000000001" thickBot="1">
      <c r="B39" s="82" t="s">
        <v>90</v>
      </c>
      <c r="C39" s="56">
        <f>C26/C37</f>
        <v>1</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topLeftCell="A17" workbookViewId="0"/>
  </sheetViews>
  <sheetFormatPr defaultColWidth="9" defaultRowHeight="14.45"/>
  <cols>
    <col min="1" max="1" width="2.875" style="6" customWidth="1"/>
    <col min="2" max="2" width="3.125" style="6" customWidth="1"/>
    <col min="3" max="3" width="30.625" style="6" customWidth="1"/>
    <col min="4" max="4" width="13" style="6" bestFit="1" customWidth="1"/>
    <col min="5" max="5" width="30.625" style="6" customWidth="1"/>
    <col min="6" max="6" width="75.25" style="6" customWidth="1"/>
    <col min="7" max="16384" width="9" style="6"/>
  </cols>
  <sheetData>
    <row r="2" spans="2:6">
      <c r="B2" s="160"/>
      <c r="C2" s="160"/>
      <c r="D2" s="160"/>
    </row>
    <row r="3" spans="2:6">
      <c r="B3" s="160"/>
      <c r="C3" s="160"/>
      <c r="D3" s="160"/>
    </row>
    <row r="4" spans="2:6">
      <c r="B4" s="160"/>
      <c r="C4" s="160"/>
      <c r="D4" s="160"/>
    </row>
    <row r="5" spans="2:6">
      <c r="B5" s="160"/>
      <c r="C5" s="160"/>
      <c r="D5" s="160"/>
    </row>
    <row r="6" spans="2:6">
      <c r="B6" s="160"/>
      <c r="C6" s="160"/>
      <c r="D6" s="160"/>
    </row>
    <row r="7" spans="2:6" ht="15" thickBot="1"/>
    <row r="8" spans="2:6" ht="26.45" thickBot="1">
      <c r="B8" s="161" t="s">
        <v>91</v>
      </c>
      <c r="C8" s="162"/>
      <c r="D8" s="162"/>
      <c r="E8" s="162"/>
      <c r="F8" s="163"/>
    </row>
    <row r="9" spans="2:6" ht="15" thickBot="1">
      <c r="B9" s="250"/>
      <c r="C9" s="251"/>
      <c r="D9" s="251"/>
      <c r="E9" s="251"/>
      <c r="F9" s="252"/>
    </row>
    <row r="10" spans="2:6" ht="18">
      <c r="B10" s="241" t="s">
        <v>92</v>
      </c>
      <c r="C10" s="242"/>
      <c r="D10" s="242"/>
      <c r="E10" s="242"/>
      <c r="F10" s="243"/>
    </row>
    <row r="11" spans="2:6" s="34" customFormat="1" ht="50.25" customHeight="1">
      <c r="B11" s="244" t="s">
        <v>93</v>
      </c>
      <c r="C11" s="245"/>
      <c r="D11" s="245"/>
      <c r="E11" s="245"/>
      <c r="F11" s="246"/>
    </row>
    <row r="12" spans="2:6" s="34" customFormat="1" ht="45" customHeight="1">
      <c r="B12" s="247" t="s">
        <v>94</v>
      </c>
      <c r="C12" s="248"/>
      <c r="D12" s="248"/>
      <c r="E12" s="248"/>
      <c r="F12" s="249"/>
    </row>
    <row r="13" spans="2:6" s="34" customFormat="1" ht="71.25" customHeight="1">
      <c r="B13" s="247" t="s">
        <v>95</v>
      </c>
      <c r="C13" s="248"/>
      <c r="D13" s="248"/>
      <c r="E13" s="248"/>
      <c r="F13" s="249"/>
    </row>
    <row r="14" spans="2:6">
      <c r="B14" s="157"/>
      <c r="C14" s="158"/>
      <c r="D14" s="67" t="s">
        <v>96</v>
      </c>
      <c r="E14" s="154"/>
      <c r="F14" s="159"/>
    </row>
    <row r="15" spans="2:6">
      <c r="B15" s="157"/>
      <c r="C15" s="156" t="s">
        <v>36</v>
      </c>
      <c r="D15" s="68">
        <v>0.02</v>
      </c>
      <c r="E15" s="158"/>
      <c r="F15" s="61"/>
    </row>
    <row r="16" spans="2:6" ht="15" thickBot="1">
      <c r="B16" s="157"/>
      <c r="C16" s="156"/>
      <c r="D16" s="120"/>
      <c r="E16" s="158"/>
      <c r="F16" s="61"/>
    </row>
    <row r="17" spans="2:6" ht="15" thickBot="1">
      <c r="B17" s="250"/>
      <c r="C17" s="251"/>
      <c r="D17" s="251"/>
      <c r="E17" s="251"/>
      <c r="F17" s="252"/>
    </row>
    <row r="18" spans="2:6" ht="18">
      <c r="B18" s="241" t="s">
        <v>97</v>
      </c>
      <c r="C18" s="242"/>
      <c r="D18" s="242"/>
      <c r="E18" s="242"/>
      <c r="F18" s="243"/>
    </row>
    <row r="19" spans="2:6" ht="75" customHeight="1" thickBot="1">
      <c r="B19" s="253" t="s">
        <v>98</v>
      </c>
      <c r="C19" s="254"/>
      <c r="D19" s="254"/>
      <c r="E19" s="254"/>
      <c r="F19" s="255"/>
    </row>
    <row r="20" spans="2:6" ht="59.25" customHeight="1" thickBot="1">
      <c r="B20" s="238" t="s">
        <v>99</v>
      </c>
      <c r="C20" s="239"/>
      <c r="D20" s="239"/>
      <c r="E20" s="239"/>
      <c r="F20" s="240"/>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6" ma:contentTypeDescription="Create a new document." ma:contentTypeScope="" ma:versionID="14a506893563949e792f8ccb91bb2c08">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4b2f1a57e203e519514403506e5f035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54CAB9-02CA-43ED-901E-0D7199BF6B1B}"/>
</file>

<file path=customXml/itemProps2.xml><?xml version="1.0" encoding="utf-8"?>
<ds:datastoreItem xmlns:ds="http://schemas.openxmlformats.org/officeDocument/2006/customXml" ds:itemID="{B1B3328B-8879-4800-BD0D-70BF148936F0}"/>
</file>

<file path=customXml/itemProps3.xml><?xml version="1.0" encoding="utf-8"?>
<ds:datastoreItem xmlns:ds="http://schemas.openxmlformats.org/officeDocument/2006/customXml" ds:itemID="{0661BBDF-7461-48C0-B4D2-DC667F2C9D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2023-03-09T20:24:23Z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