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10"/>
  <workbookPr/>
  <mc:AlternateContent xmlns:mc="http://schemas.openxmlformats.org/markup-compatibility/2006">
    <mc:Choice Requires="x15">
      <x15ac:absPath xmlns:x15ac="http://schemas.microsoft.com/office/spreadsheetml/2010/11/ac" url="C:\Users\Hunter\Documents\"/>
    </mc:Choice>
  </mc:AlternateContent>
  <xr:revisionPtr revIDLastSave="3" documentId="8_{EAA4432A-3404-4321-9317-B3DAFE8B8311}" xr6:coauthVersionLast="47" xr6:coauthVersionMax="47" xr10:uidLastSave="{2CB83E5C-6EC1-4ABF-918A-324AB44B737A}"/>
  <bookViews>
    <workbookView xWindow="-110" yWindow="-110" windowWidth="25820" windowHeight="15620" firstSheet="2"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D61" i="1"/>
  <c r="D56" i="1"/>
  <c r="B2" i="4"/>
  <c r="D11" i="4"/>
  <c r="H13" i="4"/>
  <c r="I13" i="4" s="1"/>
  <c r="H14" i="4"/>
  <c r="I14" i="4" s="1"/>
  <c r="H15" i="4"/>
  <c r="I15" i="4" s="1"/>
  <c r="H16" i="4"/>
  <c r="I16" i="4" s="1"/>
  <c r="H17" i="4"/>
  <c r="I17" i="4" s="1"/>
  <c r="G19" i="4"/>
  <c r="I19" i="4" l="1"/>
  <c r="H19" i="4"/>
  <c r="D12" i="1" l="1"/>
  <c r="D17" i="1"/>
  <c r="D23" i="1"/>
  <c r="D39" i="1"/>
  <c r="D43" i="1"/>
  <c r="D51" i="1"/>
  <c r="D67" i="1"/>
  <c r="D70" i="1"/>
  <c r="C25" i="3" l="1"/>
  <c r="C36" i="3"/>
  <c r="C30" i="3" l="1"/>
  <c r="C22" i="3"/>
  <c r="C24" i="3"/>
  <c r="D13" i="1" l="1"/>
  <c r="D14" i="1" s="1"/>
  <c r="D18" i="1" l="1"/>
  <c r="C23" i="3" l="1"/>
  <c r="D19" i="1"/>
  <c r="D57" i="1" s="1"/>
  <c r="C26" i="3" s="1"/>
  <c r="D68" i="1" l="1"/>
  <c r="D71" i="1" s="1"/>
  <c r="F71" i="1" l="1"/>
  <c r="C27" i="3"/>
  <c r="C38" i="3" s="1"/>
  <c r="C40" i="3" s="1"/>
  <c r="G71" i="1" l="1"/>
  <c r="D27" i="3"/>
  <c r="E27" i="3" s="1"/>
</calcChain>
</file>

<file path=xl/sharedStrings.xml><?xml version="1.0" encoding="utf-8"?>
<sst xmlns="http://schemas.openxmlformats.org/spreadsheetml/2006/main" count="133" uniqueCount="91">
  <si>
    <t>Campus Sustainability Fund - Mini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</si>
  <si>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Mini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Fall 2022 or Spring 2023 Mini Grant</t>
    </r>
    <r>
      <rPr>
        <sz val="11"/>
        <color theme="1"/>
        <rFont val="Calibri"/>
        <family val="2"/>
        <scheme val="major"/>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Project Name_2022-2023 Mini Grant Application.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</si>
  <si>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</si>
  <si>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</si>
  <si>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</si>
  <si>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</si>
  <si>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</si>
  <si>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</si>
  <si>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</si>
  <si>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</si>
  <si>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</si>
  <si>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</si>
  <si>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</si>
  <si>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</si>
  <si>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</si>
  <si>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</si>
  <si>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</si>
  <si>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*Employee wage values included in cost of transportation.</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</si>
  <si>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</si>
  <si>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</si>
  <si>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</si>
  <si>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</si>
  <si>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</si>
  <si>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</si>
  <si>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</si>
  <si>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t xml:space="preserve">As a reminder, all funding for Mini Grants is attached to the University of Arizona's fiscal year schedule with approved funding dispersed within two weeks of project approval and </t>
    </r>
    <r>
      <rPr>
        <b/>
        <sz val="11"/>
        <color theme="1"/>
        <rFont val="Calibri"/>
        <family val="2"/>
        <scheme val="minor"/>
      </rPr>
      <t>must be spent by June 30, 2023</t>
    </r>
    <r>
      <rPr>
        <sz val="11"/>
        <color theme="1"/>
        <rFont val="Calibri"/>
        <family val="2"/>
        <scheme val="minor"/>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</si>
  <si>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</si>
  <si>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</si>
  <si>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</si>
  <si>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</si>
  <si>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</si>
  <si>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</si>
  <si>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</si>
  <si>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</si>
  <si>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</si>
  <si>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</si>
  <si>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</si>
  <si>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</si>
  <si>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</si>
  <si>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</si>
  <si>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</si>
  <si>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Ticketing (120 people)</t>
  </si>
  <si>
    <t>$10/student admission (reduced rate)</t>
  </si>
  <si>
    <t xml:space="preserve">Total Supplies &amp; Related Operations     </t>
  </si>
  <si>
    <t>Travel</t>
  </si>
  <si>
    <t>Category (Object Codes 7000-7980)</t>
  </si>
  <si>
    <t>Air Travel</t>
  </si>
  <si>
    <t>Ground Travel</t>
  </si>
  <si>
    <t>Cost of transport to get to Biosphere 2</t>
  </si>
  <si>
    <t xml:space="preserve">(Click cell to view more) Buses rented through Cat Tran Charter Services costs $360 each for four hours, fitting 24 students. This means 120 students total can be accomodated on the trip. </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</si>
  <si>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</si>
  <si>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</si>
  <si>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</si>
  <si>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</si>
  <si>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</si>
  <si>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</si>
  <si>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</si>
  <si>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</si>
  <si>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</si>
  <si>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</si>
  <si>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</si>
  <si>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</si>
  <si>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</si>
  <si>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</si>
  <si>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Department Name</t>
  </si>
  <si>
    <t>Department Number</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</si>
  <si>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</si>
  <si>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</si>
  <si>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</si>
  <si>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</si>
  <si>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</si>
  <si>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</si>
  <si>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</si>
  <si>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</si>
  <si>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</si>
  <si>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</si>
  <si>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</si>
  <si>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</si>
  <si>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</si>
  <si>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</si>
  <si>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</si>
  <si>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</si>
  <si>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</si>
  <si>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</si>
  <si>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t xml:space="preserve">     * Minimum Wage: </t>
    </r>
    <r>
      <rPr>
        <sz val="11"/>
        <color theme="1"/>
        <rFont val="Calibri"/>
        <family val="2"/>
        <scheme val="major"/>
      </rPr>
      <t>Please ensure that all Hourly Rates meet the prevailing minimum wage. Voters within the City of Tucson approved a $15 minimum wage, which the Campus Sustainability Fund requests all proposals take into account (</t>
    </r>
    <r>
      <rPr>
        <b/>
        <sz val="11"/>
        <color theme="1"/>
        <rFont val="Calibri"/>
        <family val="2"/>
        <scheme val="major"/>
      </rPr>
      <t>including those projects that might take place outside of the City of Tucson</t>
    </r>
    <r>
      <rPr>
        <sz val="11"/>
        <color theme="1"/>
        <rFont val="Calibri"/>
        <family val="2"/>
        <scheme val="major"/>
      </rPr>
      <t>). The City of Tucson minimum wage rose to $13.00 per hour on April 1, 2022 and will rise to $13.50 per hour on January 1, 2023, $14.25 on January 1, 2024, $15.00 per hour on January 1, 2025, and will then rise with the rate of inflation, rounded to the nearest $0.05 every January thereafter.</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</si>
  <si>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</si>
  <si>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 2023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Mini Grant Personnel Summary Sheet. </t>
    </r>
  </si>
  <si>
    <t>Fiscal Year 2023</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</si>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</sst>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29">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sz val="11"/>
      <color rgb="FF0070C0"/>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5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58">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4"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4" fillId="0" borderId="19" xfId="0" applyFont="1" applyBorder="1" applyAlignment="1">
      <alignment horizontal="center" vertical="center"/>
    </xf>
    <xf numFmtId="44" fontId="11" fillId="6" borderId="10"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5"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48"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5"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9"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9"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35" xfId="0" applyFont="1" applyFill="1" applyBorder="1" applyAlignment="1">
      <alignment wrapText="1"/>
    </xf>
    <xf numFmtId="44" fontId="1" fillId="6" borderId="24" xfId="1" applyFont="1" applyFill="1" applyBorder="1" applyAlignment="1" applyProtection="1">
      <alignment horizontal="center" vertical="center"/>
    </xf>
    <xf numFmtId="167" fontId="11" fillId="6" borderId="22" xfId="1" applyNumberFormat="1" applyFont="1" applyFill="1" applyBorder="1" applyAlignment="1">
      <alignment horizontal="center" vertic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44" fontId="1" fillId="6" borderId="48"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0" borderId="22" xfId="0" applyFont="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1" fillId="7" borderId="46" xfId="0" applyFont="1" applyFill="1" applyBorder="1" applyAlignment="1">
      <alignment horizontal="center"/>
    </xf>
    <xf numFmtId="0" fontId="11" fillId="7" borderId="32" xfId="0" applyFont="1" applyFill="1" applyBorder="1" applyAlignment="1">
      <alignment horizont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7"/>
  <sheetViews>
    <sheetView topLeftCell="A2" workbookViewId="0"/>
  </sheetViews>
  <sheetFormatPr defaultColWidth="9" defaultRowHeight="14.45"/>
  <cols>
    <col min="1" max="1" width="2.875" style="6" customWidth="1"/>
    <col min="2" max="2" width="3.125" style="6" customWidth="1"/>
    <col min="3" max="3" width="30.625" style="6" customWidth="1"/>
    <col min="4" max="4" width="10.25" style="6" customWidth="1"/>
    <col min="5" max="8" width="30.625" style="6" customWidth="1"/>
    <col min="9" max="16384" width="9" style="6"/>
  </cols>
  <sheetData>
    <row r="2" spans="2:8">
      <c r="B2" s="163"/>
      <c r="C2" s="163"/>
      <c r="D2" s="163"/>
      <c r="E2" s="163"/>
    </row>
    <row r="3" spans="2:8">
      <c r="B3" s="163"/>
      <c r="C3" s="163"/>
      <c r="D3" s="163"/>
      <c r="E3" s="163"/>
    </row>
    <row r="4" spans="2:8">
      <c r="B4" s="163"/>
      <c r="C4" s="163"/>
      <c r="D4" s="163"/>
      <c r="E4" s="163"/>
    </row>
    <row r="5" spans="2:8">
      <c r="B5" s="163"/>
      <c r="C5" s="163"/>
      <c r="D5" s="163"/>
      <c r="E5" s="163"/>
    </row>
    <row r="6" spans="2:8">
      <c r="B6" s="163"/>
      <c r="C6" s="163"/>
      <c r="D6" s="163"/>
      <c r="E6" s="163"/>
    </row>
    <row r="7" spans="2:8" ht="15" thickBot="1"/>
    <row r="8" spans="2:8" ht="26.45" thickBot="1">
      <c r="B8" s="164" t="s">
        <v>0</v>
      </c>
      <c r="C8" s="165"/>
      <c r="D8" s="165"/>
      <c r="E8" s="165"/>
      <c r="F8" s="165"/>
      <c r="G8" s="165"/>
      <c r="H8" s="166"/>
    </row>
    <row r="9" spans="2:8" ht="15" thickBot="1">
      <c r="B9" s="49"/>
      <c r="C9" s="50"/>
      <c r="D9" s="50"/>
      <c r="E9" s="50"/>
      <c r="F9" s="50"/>
      <c r="G9" s="50"/>
      <c r="H9" s="51"/>
    </row>
    <row r="10" spans="2:8">
      <c r="B10" s="167" t="s">
        <v>1</v>
      </c>
      <c r="C10" s="168"/>
      <c r="D10" s="168"/>
      <c r="E10" s="168"/>
      <c r="F10" s="168"/>
      <c r="G10" s="168"/>
      <c r="H10" s="169"/>
    </row>
    <row r="11" spans="2:8">
      <c r="B11" s="170"/>
      <c r="C11" s="171"/>
      <c r="D11" s="171"/>
      <c r="E11" s="171"/>
      <c r="F11" s="171"/>
      <c r="G11" s="171"/>
      <c r="H11" s="172"/>
    </row>
    <row r="12" spans="2:8">
      <c r="B12" s="170"/>
      <c r="C12" s="171"/>
      <c r="D12" s="171"/>
      <c r="E12" s="171"/>
      <c r="F12" s="171"/>
      <c r="G12" s="171"/>
      <c r="H12" s="172"/>
    </row>
    <row r="13" spans="2:8">
      <c r="B13" s="170"/>
      <c r="C13" s="171"/>
      <c r="D13" s="171"/>
      <c r="E13" s="171"/>
      <c r="F13" s="171"/>
      <c r="G13" s="171"/>
      <c r="H13" s="172"/>
    </row>
    <row r="14" spans="2:8">
      <c r="B14" s="170"/>
      <c r="C14" s="171"/>
      <c r="D14" s="171"/>
      <c r="E14" s="171"/>
      <c r="F14" s="171"/>
      <c r="G14" s="171"/>
      <c r="H14" s="172"/>
    </row>
    <row r="15" spans="2:8">
      <c r="B15" s="170"/>
      <c r="C15" s="171"/>
      <c r="D15" s="171"/>
      <c r="E15" s="171"/>
      <c r="F15" s="171"/>
      <c r="G15" s="171"/>
      <c r="H15" s="172"/>
    </row>
    <row r="16" spans="2:8">
      <c r="B16" s="170"/>
      <c r="C16" s="171"/>
      <c r="D16" s="171"/>
      <c r="E16" s="171"/>
      <c r="F16" s="171"/>
      <c r="G16" s="171"/>
      <c r="H16" s="172"/>
    </row>
    <row r="17" spans="2:8" ht="150" customHeight="1" thickBot="1">
      <c r="B17" s="173"/>
      <c r="C17" s="174"/>
      <c r="D17" s="174"/>
      <c r="E17" s="174"/>
      <c r="F17" s="174"/>
      <c r="G17" s="174"/>
      <c r="H17" s="175"/>
    </row>
  </sheetData>
  <sheetProtection algorithmName="SHA-512" hashValue="/v63gobEEHDr4XcPAJcJ0arE5BIRDog5swykXzqgd42HpKNJke3VtgV2BtjBianXfav0EjHVTuwSquxZ3MQJVA==" saltValue="ePQ2AqHIC9BmTpV9B1tSPQ==" spinCount="100000" sheet="1" objects="1" scenarios="1"/>
  <mergeCells count="3">
    <mergeCell ref="B2:E6"/>
    <mergeCell ref="B8:H8"/>
    <mergeCell ref="B10:H17"/>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W29"/>
  <sheetViews>
    <sheetView zoomScaleNormal="100" workbookViewId="0">
      <selection activeCell="F33" sqref="F33"/>
    </sheetView>
  </sheetViews>
  <sheetFormatPr defaultColWidth="9" defaultRowHeight="14.45"/>
  <cols>
    <col min="1" max="1" width="3.125" style="1" customWidth="1"/>
    <col min="2" max="2" width="22.875" style="1" bestFit="1" customWidth="1"/>
    <col min="3" max="3" width="26.875" style="1" bestFit="1" customWidth="1"/>
    <col min="4" max="4" width="13.75" style="1" customWidth="1"/>
    <col min="5" max="5" width="19.75" style="1" hidden="1" customWidth="1"/>
    <col min="6" max="6" width="13.625" style="1" bestFit="1" customWidth="1"/>
    <col min="7" max="7" width="18.75" style="1" customWidth="1"/>
    <col min="8" max="8" width="17.625" style="1" bestFit="1" customWidth="1"/>
    <col min="9" max="9" width="14.875" style="59" bestFit="1" customWidth="1"/>
    <col min="10" max="10" width="45.5" style="63" customWidth="1"/>
    <col min="11" max="11" width="18.125" style="1" bestFit="1" customWidth="1"/>
    <col min="12" max="12" width="16.25" style="1" bestFit="1" customWidth="1"/>
    <col min="13" max="13" width="18.125" style="1" bestFit="1" customWidth="1"/>
    <col min="14" max="14" width="12" style="62" bestFit="1" customWidth="1"/>
    <col min="15" max="15" width="10.875" style="62" customWidth="1"/>
    <col min="16" max="16" width="16.75" style="62" hidden="1" customWidth="1"/>
    <col min="17" max="17" width="30.625" style="37" customWidth="1"/>
    <col min="18" max="18" width="16.875" style="1" bestFit="1" customWidth="1"/>
    <col min="19" max="19" width="18.125" style="1" bestFit="1" customWidth="1"/>
    <col min="20" max="20" width="16.25" style="1" bestFit="1" customWidth="1"/>
    <col min="21" max="21" width="11.25" style="1" bestFit="1" customWidth="1"/>
    <col min="22" max="22" width="9.875" style="1" bestFit="1" customWidth="1"/>
    <col min="23" max="23" width="30.625" style="37" customWidth="1"/>
    <col min="24" max="16384" width="9" style="1"/>
  </cols>
  <sheetData>
    <row r="1" spans="1:23" ht="15" thickBot="1">
      <c r="A1" s="132"/>
      <c r="B1" s="132"/>
      <c r="C1" s="132"/>
      <c r="D1" s="132"/>
      <c r="E1" s="132"/>
      <c r="F1" s="132"/>
      <c r="G1" s="132"/>
      <c r="H1" s="132"/>
      <c r="I1" s="133"/>
      <c r="J1" s="134"/>
      <c r="K1" s="132"/>
      <c r="L1" s="132"/>
      <c r="M1" s="132"/>
      <c r="N1" s="135"/>
      <c r="O1" s="135"/>
      <c r="P1" s="135"/>
      <c r="Q1" s="136"/>
      <c r="R1" s="132"/>
      <c r="S1" s="132"/>
      <c r="T1" s="132"/>
      <c r="U1" s="132"/>
      <c r="V1" s="132"/>
      <c r="W1" s="136"/>
    </row>
    <row r="2" spans="1:23" ht="26.45" thickBot="1">
      <c r="A2" s="132"/>
      <c r="B2" s="180" t="str">
        <f>_xlfn.CONCAT("Campus Sustainability Fund - Mini Grant Funding Request - Personnel Summary for", " ",'Project Information Summary'!C12)</f>
        <v xml:space="preserve">Campus Sustainability Fund - Mini Grant Funding Request - Personnel Summary for </v>
      </c>
      <c r="C2" s="181"/>
      <c r="D2" s="181"/>
      <c r="E2" s="181"/>
      <c r="F2" s="181"/>
      <c r="G2" s="181"/>
      <c r="H2" s="181"/>
      <c r="I2" s="181"/>
      <c r="J2" s="182"/>
      <c r="K2" s="132"/>
      <c r="L2" s="132"/>
      <c r="M2" s="132"/>
      <c r="N2" s="135"/>
      <c r="O2" s="135"/>
      <c r="P2" s="135"/>
      <c r="Q2" s="136"/>
      <c r="R2" s="132"/>
      <c r="S2" s="132"/>
      <c r="T2" s="132"/>
      <c r="U2" s="132"/>
      <c r="V2" s="132"/>
      <c r="W2" s="136"/>
    </row>
    <row r="3" spans="1:23" ht="15" thickBot="1">
      <c r="A3" s="132"/>
      <c r="B3" s="137"/>
      <c r="C3" s="138"/>
      <c r="D3" s="138"/>
      <c r="E3" s="138"/>
      <c r="F3" s="138"/>
      <c r="G3" s="138"/>
      <c r="H3" s="138"/>
      <c r="I3" s="139"/>
      <c r="J3" s="140"/>
      <c r="K3" s="132"/>
      <c r="L3" s="132"/>
      <c r="M3" s="132"/>
      <c r="N3" s="135"/>
      <c r="O3" s="135"/>
      <c r="P3" s="135"/>
      <c r="Q3" s="136"/>
      <c r="R3" s="132"/>
      <c r="S3" s="132"/>
      <c r="T3" s="132"/>
      <c r="U3" s="132"/>
      <c r="V3" s="132"/>
      <c r="W3" s="136"/>
    </row>
    <row r="4" spans="1:23" ht="45" customHeight="1">
      <c r="A4" s="132"/>
      <c r="B4" s="183" t="s">
        <v>2</v>
      </c>
      <c r="C4" s="184"/>
      <c r="D4" s="184"/>
      <c r="E4" s="184"/>
      <c r="F4" s="184"/>
      <c r="G4" s="184"/>
      <c r="H4" s="184"/>
      <c r="I4" s="184"/>
      <c r="J4" s="185"/>
      <c r="K4" s="141"/>
      <c r="L4" s="141"/>
      <c r="M4" s="141"/>
      <c r="N4" s="142"/>
      <c r="O4" s="142"/>
      <c r="P4" s="142"/>
      <c r="Q4" s="141"/>
      <c r="R4" s="132"/>
      <c r="S4" s="132"/>
      <c r="T4" s="132"/>
      <c r="U4" s="132"/>
      <c r="V4" s="132"/>
      <c r="W4" s="136"/>
    </row>
    <row r="5" spans="1:23" ht="30" customHeight="1">
      <c r="A5" s="132"/>
      <c r="B5" s="186" t="s">
        <v>3</v>
      </c>
      <c r="C5" s="187"/>
      <c r="D5" s="187"/>
      <c r="E5" s="187"/>
      <c r="F5" s="187"/>
      <c r="G5" s="187"/>
      <c r="H5" s="187"/>
      <c r="I5" s="187"/>
      <c r="J5" s="188"/>
      <c r="K5" s="141"/>
      <c r="L5" s="141"/>
      <c r="M5" s="141"/>
      <c r="N5" s="142"/>
      <c r="O5" s="142"/>
      <c r="P5" s="142"/>
      <c r="Q5" s="141"/>
      <c r="R5" s="132"/>
      <c r="S5" s="132"/>
      <c r="T5" s="132"/>
      <c r="U5" s="132"/>
      <c r="V5" s="132"/>
      <c r="W5" s="136"/>
    </row>
    <row r="6" spans="1:23" ht="43.5" customHeight="1">
      <c r="A6" s="132"/>
      <c r="B6" s="186" t="s">
        <v>4</v>
      </c>
      <c r="C6" s="187"/>
      <c r="D6" s="187"/>
      <c r="E6" s="187"/>
      <c r="F6" s="187"/>
      <c r="G6" s="187"/>
      <c r="H6" s="187"/>
      <c r="I6" s="187"/>
      <c r="J6" s="188"/>
      <c r="K6" s="141"/>
      <c r="L6" s="141"/>
      <c r="M6" s="141"/>
      <c r="N6" s="142"/>
      <c r="O6" s="142"/>
      <c r="P6" s="142"/>
      <c r="Q6" s="141"/>
      <c r="R6" s="132"/>
      <c r="S6" s="132"/>
      <c r="T6" s="132"/>
      <c r="U6" s="132"/>
      <c r="V6" s="132"/>
      <c r="W6" s="136"/>
    </row>
    <row r="7" spans="1:23" ht="30" customHeight="1" thickBot="1">
      <c r="A7" s="132"/>
      <c r="B7" s="189" t="s">
        <v>5</v>
      </c>
      <c r="C7" s="190"/>
      <c r="D7" s="190"/>
      <c r="E7" s="190"/>
      <c r="F7" s="190"/>
      <c r="G7" s="190"/>
      <c r="H7" s="190"/>
      <c r="I7" s="190"/>
      <c r="J7" s="191"/>
      <c r="K7" s="141"/>
      <c r="L7"/>
      <c r="M7"/>
      <c r="N7"/>
      <c r="O7"/>
      <c r="P7"/>
      <c r="Q7" s="105"/>
      <c r="R7"/>
      <c r="S7" s="132"/>
      <c r="T7" s="132"/>
      <c r="U7" s="132"/>
      <c r="V7" s="132"/>
      <c r="W7" s="136"/>
    </row>
    <row r="8" spans="1:23" ht="15" thickBot="1">
      <c r="A8" s="143"/>
      <c r="B8" s="144"/>
      <c r="C8" s="145"/>
      <c r="D8" s="145"/>
      <c r="E8" s="145"/>
      <c r="F8" s="145"/>
      <c r="G8" s="145"/>
      <c r="H8" s="145"/>
      <c r="I8" s="146"/>
      <c r="J8" s="147"/>
      <c r="K8" s="132"/>
      <c r="L8" s="136"/>
      <c r="M8" s="132"/>
      <c r="N8" s="132"/>
      <c r="O8" s="132"/>
      <c r="P8" s="132"/>
      <c r="Q8" s="132"/>
      <c r="R8" s="132"/>
      <c r="S8" s="132"/>
      <c r="T8" s="132"/>
      <c r="U8" s="132"/>
      <c r="V8" s="132"/>
      <c r="W8" s="132"/>
    </row>
    <row r="9" spans="1:23" ht="18.95" thickBot="1">
      <c r="A9" s="143"/>
      <c r="B9" s="199" t="s">
        <v>6</v>
      </c>
      <c r="C9" s="200"/>
      <c r="D9" s="200"/>
      <c r="E9" s="200"/>
      <c r="F9" s="200"/>
      <c r="G9" s="200"/>
      <c r="H9" s="200"/>
      <c r="I9" s="200"/>
      <c r="J9" s="201"/>
      <c r="K9" s="132"/>
      <c r="L9" s="136"/>
      <c r="M9" s="132"/>
      <c r="N9" s="132"/>
      <c r="O9" s="132"/>
      <c r="P9" s="132"/>
      <c r="Q9" s="132"/>
      <c r="R9" s="132"/>
      <c r="S9" s="132"/>
      <c r="T9" s="132"/>
      <c r="U9" s="132"/>
      <c r="V9" s="132"/>
      <c r="W9" s="132"/>
    </row>
    <row r="10" spans="1:23" ht="15" thickBot="1">
      <c r="A10" s="143"/>
      <c r="B10" s="192" t="s">
        <v>7</v>
      </c>
      <c r="C10" s="192" t="s">
        <v>8</v>
      </c>
      <c r="D10" s="196" t="s">
        <v>9</v>
      </c>
      <c r="E10" s="197"/>
      <c r="F10" s="197"/>
      <c r="G10" s="197"/>
      <c r="H10" s="197"/>
      <c r="I10" s="198"/>
      <c r="J10" s="194" t="s">
        <v>10</v>
      </c>
      <c r="K10" s="132"/>
      <c r="L10" s="136"/>
      <c r="M10" s="132"/>
      <c r="N10" s="132"/>
      <c r="O10" s="132"/>
      <c r="P10" s="132"/>
      <c r="Q10" s="132"/>
      <c r="R10" s="132"/>
      <c r="S10" s="132"/>
      <c r="T10" s="132"/>
      <c r="U10" s="132"/>
      <c r="V10" s="132"/>
      <c r="W10" s="132"/>
    </row>
    <row r="11" spans="1:23" ht="15" thickBot="1">
      <c r="A11" s="143"/>
      <c r="B11" s="193"/>
      <c r="C11" s="193"/>
      <c r="D11" s="196" t="str">
        <f>'Additional Info &amp; Definitions'!$D$14</f>
        <v>Fiscal Year 2023</v>
      </c>
      <c r="E11" s="197"/>
      <c r="F11" s="197"/>
      <c r="G11" s="197"/>
      <c r="H11" s="197"/>
      <c r="I11" s="198"/>
      <c r="J11" s="195"/>
      <c r="K11" s="132"/>
      <c r="L11" s="136"/>
      <c r="M11" s="132"/>
      <c r="N11" s="132"/>
      <c r="O11" s="132"/>
      <c r="P11" s="132"/>
      <c r="Q11" s="132"/>
      <c r="R11" s="132"/>
      <c r="S11" s="132"/>
      <c r="T11" s="132"/>
      <c r="U11" s="132"/>
      <c r="V11" s="132"/>
      <c r="W11" s="132"/>
    </row>
    <row r="12" spans="1:23" ht="15" thickBot="1">
      <c r="A12" s="143"/>
      <c r="B12" s="176"/>
      <c r="C12" s="177"/>
      <c r="D12" s="75" t="s">
        <v>11</v>
      </c>
      <c r="E12" s="76"/>
      <c r="F12" s="73" t="s">
        <v>12</v>
      </c>
      <c r="G12" s="73" t="s">
        <v>13</v>
      </c>
      <c r="H12" s="77" t="s">
        <v>14</v>
      </c>
      <c r="I12" s="78" t="s">
        <v>15</v>
      </c>
      <c r="J12" s="148"/>
      <c r="K12" s="132"/>
      <c r="L12" s="136"/>
      <c r="M12" s="132"/>
      <c r="N12" s="132"/>
      <c r="O12" s="132"/>
      <c r="P12" s="132"/>
      <c r="Q12" s="132"/>
      <c r="R12" s="132"/>
      <c r="S12" s="132"/>
      <c r="T12" s="132"/>
      <c r="U12" s="132"/>
      <c r="V12" s="132"/>
      <c r="W12" s="132"/>
    </row>
    <row r="13" spans="1:23" ht="29.45" thickBot="1">
      <c r="A13" s="143"/>
      <c r="B13" s="149" t="s">
        <v>16</v>
      </c>
      <c r="C13" s="127"/>
      <c r="D13" s="128"/>
      <c r="E13" s="150"/>
      <c r="F13" s="151"/>
      <c r="G13" s="152"/>
      <c r="H13" s="153">
        <f t="shared" ref="H13:H17" si="0">D13*F13*G13</f>
        <v>0</v>
      </c>
      <c r="I13" s="154">
        <f>H13*'Additional Info &amp; Definitions'!$D$15</f>
        <v>0</v>
      </c>
      <c r="J13" s="129" t="s">
        <v>17</v>
      </c>
      <c r="K13" s="132"/>
      <c r="L13" s="136"/>
      <c r="M13" s="132"/>
      <c r="N13" s="132"/>
      <c r="O13" s="132"/>
      <c r="P13" s="132"/>
      <c r="Q13" s="132"/>
      <c r="R13" s="132"/>
      <c r="S13" s="132"/>
      <c r="T13" s="132"/>
      <c r="U13" s="132"/>
      <c r="V13" s="132"/>
      <c r="W13" s="132"/>
    </row>
    <row r="14" spans="1:23" ht="15" thickBot="1">
      <c r="A14" s="143"/>
      <c r="B14" s="155" t="s">
        <v>18</v>
      </c>
      <c r="C14" s="127"/>
      <c r="D14" s="130"/>
      <c r="E14" s="150"/>
      <c r="F14" s="151"/>
      <c r="G14" s="152"/>
      <c r="H14" s="153">
        <f t="shared" si="0"/>
        <v>0</v>
      </c>
      <c r="I14" s="154">
        <f>H14*'Additional Info &amp; Definitions'!$D$15</f>
        <v>0</v>
      </c>
      <c r="J14" s="129"/>
      <c r="K14" s="132"/>
      <c r="L14" s="136"/>
      <c r="M14" s="132"/>
      <c r="N14" s="132"/>
      <c r="O14" s="132"/>
      <c r="P14" s="132"/>
      <c r="Q14" s="132"/>
      <c r="R14" s="132"/>
      <c r="S14" s="132"/>
      <c r="T14" s="132"/>
      <c r="U14" s="132"/>
      <c r="V14" s="132"/>
      <c r="W14" s="132"/>
    </row>
    <row r="15" spans="1:23" ht="15" thickBot="1">
      <c r="A15" s="143"/>
      <c r="B15" s="155" t="s">
        <v>19</v>
      </c>
      <c r="C15" s="127"/>
      <c r="D15" s="130"/>
      <c r="E15" s="150"/>
      <c r="F15" s="151"/>
      <c r="G15" s="152"/>
      <c r="H15" s="153">
        <f t="shared" si="0"/>
        <v>0</v>
      </c>
      <c r="I15" s="154">
        <f>H15*'Additional Info &amp; Definitions'!$D$15</f>
        <v>0</v>
      </c>
      <c r="J15" s="129"/>
      <c r="K15" s="132"/>
      <c r="L15" s="136"/>
      <c r="M15" s="132"/>
      <c r="N15" s="132"/>
      <c r="O15" s="132"/>
      <c r="P15" s="132"/>
      <c r="Q15" s="132"/>
      <c r="R15" s="132"/>
      <c r="S15" s="132"/>
      <c r="T15" s="132"/>
      <c r="U15" s="132"/>
      <c r="V15" s="132"/>
      <c r="W15" s="132"/>
    </row>
    <row r="16" spans="1:23" ht="15" thickBot="1">
      <c r="A16" s="143"/>
      <c r="B16" s="155" t="s">
        <v>20</v>
      </c>
      <c r="C16" s="127"/>
      <c r="D16" s="130"/>
      <c r="E16" s="150"/>
      <c r="F16" s="151"/>
      <c r="G16" s="152"/>
      <c r="H16" s="153">
        <f t="shared" si="0"/>
        <v>0</v>
      </c>
      <c r="I16" s="154">
        <f>H16*'Additional Info &amp; Definitions'!$D$15</f>
        <v>0</v>
      </c>
      <c r="J16" s="129"/>
      <c r="K16" s="132"/>
      <c r="L16" s="136"/>
      <c r="M16" s="132"/>
      <c r="N16" s="132"/>
      <c r="O16" s="132"/>
      <c r="P16" s="132"/>
      <c r="Q16" s="132"/>
      <c r="R16" s="132"/>
      <c r="S16" s="132"/>
      <c r="T16" s="132"/>
      <c r="U16" s="132"/>
      <c r="V16" s="132"/>
      <c r="W16" s="132"/>
    </row>
    <row r="17" spans="1:12" s="1" customFormat="1" ht="15" thickBot="1">
      <c r="A17" s="143"/>
      <c r="B17" s="155" t="s">
        <v>21</v>
      </c>
      <c r="C17" s="127"/>
      <c r="D17" s="130"/>
      <c r="E17" s="150"/>
      <c r="F17" s="151"/>
      <c r="G17" s="152"/>
      <c r="H17" s="153">
        <f t="shared" si="0"/>
        <v>0</v>
      </c>
      <c r="I17" s="154">
        <f>H17*'Additional Info &amp; Definitions'!$D$15</f>
        <v>0</v>
      </c>
      <c r="J17" s="129"/>
      <c r="K17" s="132"/>
      <c r="L17" s="136"/>
    </row>
    <row r="18" spans="1:12" s="1" customFormat="1" ht="15" thickBot="1">
      <c r="A18" s="143"/>
      <c r="B18" s="144"/>
      <c r="C18" s="145"/>
      <c r="D18" s="145"/>
      <c r="E18" s="145"/>
      <c r="F18" s="145"/>
      <c r="G18" s="145"/>
      <c r="H18" s="145"/>
      <c r="I18" s="146"/>
      <c r="J18" s="147"/>
      <c r="K18" s="132"/>
      <c r="L18" s="136"/>
    </row>
    <row r="19" spans="1:12" s="1" customFormat="1" ht="15" thickBot="1">
      <c r="A19" s="143"/>
      <c r="B19" s="178" t="s">
        <v>22</v>
      </c>
      <c r="C19" s="179"/>
      <c r="D19" s="2"/>
      <c r="E19" s="2"/>
      <c r="F19" s="2"/>
      <c r="G19" s="3" t="str">
        <f>_xlfn.CONCAT('Additional Info &amp; Definitions'!D14," ","Total")</f>
        <v>Fiscal Year 2023 Total</v>
      </c>
      <c r="H19" s="4">
        <f>SUM(H13:H17)</f>
        <v>0</v>
      </c>
      <c r="I19" s="60">
        <f>SUM(I13:I17)</f>
        <v>0</v>
      </c>
      <c r="J19" s="156"/>
      <c r="K19" s="132"/>
      <c r="L19" s="136"/>
    </row>
    <row r="20" spans="1:12" s="5" customFormat="1" ht="15" thickBot="1">
      <c r="A20" s="143"/>
      <c r="B20" s="157"/>
      <c r="C20" s="158"/>
      <c r="D20" s="158"/>
      <c r="E20" s="158"/>
      <c r="F20" s="158"/>
      <c r="G20" s="158"/>
      <c r="H20" s="158"/>
      <c r="I20" s="159"/>
      <c r="J20" s="160"/>
      <c r="K20" s="143"/>
      <c r="L20" s="161"/>
    </row>
    <row r="21" spans="1:12">
      <c r="A21" s="132"/>
      <c r="B21" s="132"/>
      <c r="C21" s="132"/>
      <c r="D21" s="132"/>
      <c r="E21" s="132"/>
      <c r="F21" s="132"/>
      <c r="G21" s="132"/>
      <c r="H21" s="132"/>
      <c r="I21" s="74"/>
      <c r="J21" s="53"/>
      <c r="K21" s="132"/>
      <c r="L21" s="132"/>
    </row>
    <row r="22" spans="1:12">
      <c r="A22" s="132"/>
      <c r="B22" s="132"/>
      <c r="C22" s="132"/>
      <c r="D22" s="132"/>
      <c r="E22" s="132"/>
      <c r="F22" s="132"/>
      <c r="G22" s="132"/>
      <c r="H22" s="132"/>
      <c r="I22" s="53"/>
      <c r="J22" s="53"/>
      <c r="K22" s="132"/>
      <c r="L22" s="132"/>
    </row>
    <row r="23" spans="1:12">
      <c r="A23" s="132"/>
      <c r="B23" s="132"/>
      <c r="C23" s="132"/>
      <c r="D23" s="132"/>
      <c r="E23" s="132"/>
      <c r="F23" s="132"/>
      <c r="G23" s="132"/>
      <c r="H23" s="132"/>
      <c r="I23" s="53"/>
      <c r="J23" s="53"/>
      <c r="K23" s="132"/>
      <c r="L23" s="132"/>
    </row>
    <row r="24" spans="1:12">
      <c r="A24" s="132"/>
      <c r="B24" s="132"/>
      <c r="C24" s="132"/>
      <c r="D24" s="132"/>
      <c r="E24" s="132"/>
      <c r="F24" s="132"/>
      <c r="G24" s="132"/>
      <c r="H24" s="132"/>
      <c r="I24" s="53"/>
      <c r="J24" s="53"/>
      <c r="K24" s="132"/>
      <c r="L24" s="132"/>
    </row>
    <row r="25" spans="1:12">
      <c r="A25" s="132"/>
      <c r="B25" s="132"/>
      <c r="C25" s="132"/>
      <c r="D25" s="132"/>
      <c r="E25" s="132"/>
      <c r="F25" s="132"/>
      <c r="G25" s="132"/>
      <c r="H25" s="132"/>
      <c r="I25" s="53"/>
      <c r="J25" s="53"/>
      <c r="K25" s="132"/>
      <c r="L25" s="132"/>
    </row>
    <row r="26" spans="1:12">
      <c r="A26" s="132"/>
      <c r="B26" s="132"/>
      <c r="C26" s="132"/>
      <c r="D26" s="132"/>
      <c r="E26" s="132"/>
      <c r="F26" s="132"/>
      <c r="G26" s="132"/>
      <c r="H26" s="132"/>
      <c r="I26" s="53"/>
      <c r="J26" s="53"/>
      <c r="K26" s="132"/>
      <c r="L26" s="132"/>
    </row>
    <row r="27" spans="1:12">
      <c r="A27" s="132"/>
      <c r="B27" s="132"/>
      <c r="C27" s="132"/>
      <c r="D27" s="132"/>
      <c r="E27" s="132"/>
      <c r="F27" s="132"/>
      <c r="G27" s="132"/>
      <c r="H27" s="132"/>
      <c r="I27" s="53"/>
      <c r="J27" s="53"/>
      <c r="K27" s="132"/>
      <c r="L27" s="132"/>
    </row>
    <row r="29" spans="1:12">
      <c r="A29" s="132"/>
      <c r="B29" s="132"/>
      <c r="C29" s="132"/>
      <c r="D29" s="132"/>
      <c r="E29" s="132"/>
      <c r="F29" s="132"/>
      <c r="G29" s="132"/>
      <c r="H29" s="132"/>
      <c r="I29" s="133"/>
      <c r="J29" s="134"/>
      <c r="K29" s="132"/>
      <c r="L29" s="132"/>
    </row>
  </sheetData>
  <sheetProtection algorithmName="SHA-512" hashValue="FhViWk3rslGDnwUs14dDl709FrL899Sa28haqXxahacbCN6baGnKO9x7L4hOmJCAhtKj4i7fMzYv6SwlrtfcdA==" saltValue="GyuldHWVvaX5+cwWnp84OA==" spinCount="100000" sheet="1" objects="1" scenarios="1"/>
  <protectedRanges>
    <protectedRange sqref="J13:J17 C13:G17" name="Student Employees"/>
  </protectedRanges>
  <mergeCells count="13">
    <mergeCell ref="B12:C12"/>
    <mergeCell ref="B19:C19"/>
    <mergeCell ref="B2:J2"/>
    <mergeCell ref="B4:J4"/>
    <mergeCell ref="B6:J6"/>
    <mergeCell ref="B7:J7"/>
    <mergeCell ref="B5:J5"/>
    <mergeCell ref="B10:B11"/>
    <mergeCell ref="C10:C11"/>
    <mergeCell ref="J10:J11"/>
    <mergeCell ref="D11:I11"/>
    <mergeCell ref="B9:J9"/>
    <mergeCell ref="D10:I10"/>
  </mergeCells>
  <phoneticPr fontId="7" type="noConversion"/>
  <dataValidations count="1">
    <dataValidation type="custom" allowBlank="1" showInputMessage="1" showErrorMessage="1" errorTitle="Invalid Entry!" error="Hourly rate must be greater than $13.00 per hour. " promptTitle="Minimum Rate Requirement" prompt="The City of Tucson minimum wage is $13.50 per hour from January 1, 2023 to December 31, 2023 and rises to $14.25 per hour on January 1, 2024. " sqref="D13:E17" xr:uid="{758B6C3D-E13F-43C0-A3B5-258B4C7D41FF}">
      <formula1>D13&gt;13.49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abSelected="1" topLeftCell="A35" zoomScaleNormal="100" workbookViewId="0">
      <selection activeCell="D46" sqref="D46"/>
    </sheetView>
  </sheetViews>
  <sheetFormatPr defaultColWidth="12.625" defaultRowHeight="15" customHeight="1"/>
  <cols>
    <col min="1" max="1" width="3.125" style="6" customWidth="1"/>
    <col min="2" max="2" width="30.25" style="6" customWidth="1"/>
    <col min="3" max="3" width="45.75" style="6" bestFit="1" customWidth="1"/>
    <col min="4" max="4" width="22.875" style="6" bestFit="1" customWidth="1"/>
    <col min="5" max="5" width="53.875" style="79" customWidth="1"/>
    <col min="6" max="6" width="11.875" style="6" bestFit="1" customWidth="1"/>
    <col min="7" max="7" width="53.625" style="6" customWidth="1"/>
    <col min="8" max="23" width="7.625" style="6" customWidth="1"/>
    <col min="24" max="16384" width="12.625" style="6"/>
  </cols>
  <sheetData>
    <row r="1" spans="1:6" ht="15" customHeight="1" thickBot="1"/>
    <row r="2" spans="1:6" ht="26.45" thickBot="1">
      <c r="B2" s="164" t="str">
        <f>_xlfn.CONCAT("Campus Sustainability Fund - Mini Grant Funding Request - Operating Budget for", " ",'Project Information Summary'!C12)</f>
        <v xml:space="preserve">Campus Sustainability Fund - Mini Grant Funding Request - Operating Budget for </v>
      </c>
      <c r="C2" s="165"/>
      <c r="D2" s="165"/>
      <c r="E2" s="166"/>
    </row>
    <row r="3" spans="1:6" ht="15" customHeight="1" thickBot="1">
      <c r="B3" s="49"/>
      <c r="C3" s="50"/>
      <c r="D3" s="50"/>
      <c r="E3" s="90"/>
    </row>
    <row r="4" spans="1:6" ht="45" customHeight="1">
      <c r="B4" s="183" t="s">
        <v>23</v>
      </c>
      <c r="C4" s="184"/>
      <c r="D4" s="184"/>
      <c r="E4" s="185"/>
    </row>
    <row r="5" spans="1:6" ht="60" customHeight="1">
      <c r="B5" s="186" t="s">
        <v>24</v>
      </c>
      <c r="C5" s="187"/>
      <c r="D5" s="187"/>
      <c r="E5" s="188"/>
    </row>
    <row r="6" spans="1:6" ht="60" customHeight="1">
      <c r="B6" s="186" t="s">
        <v>25</v>
      </c>
      <c r="C6" s="187"/>
      <c r="D6" s="187"/>
      <c r="E6" s="188"/>
    </row>
    <row r="7" spans="1:6" ht="30" customHeight="1">
      <c r="B7" s="213" t="s">
        <v>26</v>
      </c>
      <c r="C7" s="214"/>
      <c r="D7" s="214"/>
      <c r="E7" s="215"/>
    </row>
    <row r="8" spans="1:6" ht="45" customHeight="1" thickBot="1">
      <c r="B8" s="216" t="s">
        <v>27</v>
      </c>
      <c r="C8" s="217"/>
      <c r="D8" s="217"/>
      <c r="E8" s="218"/>
    </row>
    <row r="9" spans="1:6" ht="14.25" customHeight="1" thickBot="1">
      <c r="B9" s="8"/>
      <c r="C9" s="9"/>
      <c r="D9" s="9"/>
      <c r="E9" s="91"/>
    </row>
    <row r="10" spans="1:6" ht="18.95" thickBot="1">
      <c r="B10" s="206" t="s">
        <v>28</v>
      </c>
      <c r="C10" s="207"/>
      <c r="D10" s="207"/>
      <c r="E10" s="208"/>
    </row>
    <row r="11" spans="1:6" ht="14.25" customHeight="1">
      <c r="B11" s="10" t="s">
        <v>29</v>
      </c>
      <c r="C11" s="11" t="s">
        <v>30</v>
      </c>
      <c r="D11" s="115" t="s">
        <v>9</v>
      </c>
      <c r="E11" s="92" t="s">
        <v>31</v>
      </c>
    </row>
    <row r="12" spans="1:6" ht="14.25" customHeight="1">
      <c r="A12" s="12"/>
      <c r="B12" s="211"/>
      <c r="C12" s="212"/>
      <c r="D12" s="20" t="str">
        <f>'Additional Info &amp; Definitions'!$D$14</f>
        <v>Fiscal Year 2023</v>
      </c>
      <c r="E12" s="93"/>
    </row>
    <row r="13" spans="1:6" ht="14.25" customHeight="1" thickBot="1">
      <c r="B13" s="13" t="s">
        <v>32</v>
      </c>
      <c r="C13" s="14" t="s">
        <v>33</v>
      </c>
      <c r="D13" s="42">
        <f>'Mini Grant Personnel Summary'!H19</f>
        <v>0</v>
      </c>
      <c r="E13" s="94"/>
    </row>
    <row r="14" spans="1:6" ht="18.95" thickBot="1">
      <c r="B14" s="209" t="s">
        <v>34</v>
      </c>
      <c r="C14" s="210"/>
      <c r="D14" s="17">
        <f>SUM(D13:D13)</f>
        <v>0</v>
      </c>
      <c r="E14" s="95"/>
    </row>
    <row r="15" spans="1:6" ht="14.25" customHeight="1" thickBot="1">
      <c r="A15" s="12"/>
      <c r="B15" s="18"/>
      <c r="C15" s="19"/>
      <c r="D15" s="19"/>
      <c r="E15" s="96"/>
      <c r="F15" s="12"/>
    </row>
    <row r="16" spans="1:6" ht="14.25" customHeight="1">
      <c r="B16" s="10" t="s">
        <v>29</v>
      </c>
      <c r="C16" s="11" t="s">
        <v>30</v>
      </c>
      <c r="D16" s="115" t="s">
        <v>9</v>
      </c>
      <c r="E16" s="92" t="s">
        <v>31</v>
      </c>
    </row>
    <row r="17" spans="1:6" ht="14.25" customHeight="1">
      <c r="A17" s="12"/>
      <c r="B17" s="211"/>
      <c r="C17" s="212"/>
      <c r="D17" s="20" t="str">
        <f>'Additional Info &amp; Definitions'!$D$14</f>
        <v>Fiscal Year 2023</v>
      </c>
      <c r="E17" s="93"/>
    </row>
    <row r="18" spans="1:6" ht="14.25" customHeight="1" thickBot="1">
      <c r="B18" s="13" t="s">
        <v>35</v>
      </c>
      <c r="C18" s="14" t="s">
        <v>36</v>
      </c>
      <c r="D18" s="41">
        <f>'Mini Grant Personnel Summary'!I19</f>
        <v>0</v>
      </c>
      <c r="E18" s="94"/>
    </row>
    <row r="19" spans="1:6" ht="18.95" thickBot="1">
      <c r="B19" s="209" t="s">
        <v>37</v>
      </c>
      <c r="C19" s="210"/>
      <c r="D19" s="21">
        <f>SUM(D18:D18)</f>
        <v>0</v>
      </c>
      <c r="E19" s="97"/>
    </row>
    <row r="20" spans="1:6" ht="14.25" customHeight="1" thickBot="1">
      <c r="A20" s="12"/>
      <c r="B20" s="18"/>
      <c r="C20" s="19"/>
      <c r="D20" s="19"/>
      <c r="E20" s="96"/>
      <c r="F20" s="12"/>
    </row>
    <row r="21" spans="1:6" ht="18.95" thickBot="1">
      <c r="B21" s="206" t="s">
        <v>38</v>
      </c>
      <c r="C21" s="207"/>
      <c r="D21" s="207"/>
      <c r="E21" s="208"/>
    </row>
    <row r="22" spans="1:6" ht="14.25" customHeight="1">
      <c r="B22" s="10" t="s">
        <v>39</v>
      </c>
      <c r="C22" s="11" t="s">
        <v>30</v>
      </c>
      <c r="D22" s="115" t="s">
        <v>9</v>
      </c>
      <c r="E22" s="92" t="s">
        <v>31</v>
      </c>
    </row>
    <row r="23" spans="1:6" ht="14.25" customHeight="1">
      <c r="A23" s="12"/>
      <c r="B23" s="211"/>
      <c r="C23" s="212"/>
      <c r="D23" s="20" t="str">
        <f>'Additional Info &amp; Definitions'!$D$14</f>
        <v>Fiscal Year 2023</v>
      </c>
      <c r="E23" s="93"/>
    </row>
    <row r="24" spans="1:6" ht="14.25" customHeight="1">
      <c r="B24" s="13" t="s">
        <v>40</v>
      </c>
      <c r="C24" s="25" t="s">
        <v>41</v>
      </c>
      <c r="D24" s="54">
        <v>1200</v>
      </c>
      <c r="E24" s="94" t="s">
        <v>42</v>
      </c>
    </row>
    <row r="25" spans="1:6" ht="14.25" customHeight="1">
      <c r="B25" s="13" t="s">
        <v>40</v>
      </c>
      <c r="C25" s="25"/>
      <c r="D25" s="54"/>
      <c r="E25" s="94"/>
    </row>
    <row r="26" spans="1:6" ht="14.25" customHeight="1">
      <c r="B26" s="13" t="s">
        <v>40</v>
      </c>
      <c r="C26" s="25"/>
      <c r="D26" s="54"/>
      <c r="E26" s="94"/>
    </row>
    <row r="27" spans="1:6" ht="14.25" customHeight="1">
      <c r="B27" s="13" t="s">
        <v>40</v>
      </c>
      <c r="C27" s="25"/>
      <c r="D27" s="54"/>
      <c r="E27" s="94"/>
    </row>
    <row r="28" spans="1:6" ht="14.25" customHeight="1">
      <c r="B28" s="13" t="s">
        <v>40</v>
      </c>
      <c r="C28" s="25"/>
      <c r="D28" s="54"/>
      <c r="E28" s="94"/>
    </row>
    <row r="29" spans="1:6" ht="14.25" customHeight="1">
      <c r="B29" s="13" t="s">
        <v>40</v>
      </c>
      <c r="C29" s="25"/>
      <c r="D29" s="54"/>
      <c r="E29" s="94"/>
    </row>
    <row r="30" spans="1:6" ht="14.25" customHeight="1">
      <c r="B30" s="13" t="s">
        <v>40</v>
      </c>
      <c r="C30" s="25"/>
      <c r="D30" s="54"/>
      <c r="E30" s="94"/>
    </row>
    <row r="31" spans="1:6" ht="14.25" customHeight="1">
      <c r="B31" s="13" t="s">
        <v>40</v>
      </c>
      <c r="C31" s="25"/>
      <c r="D31" s="54"/>
      <c r="E31" s="94"/>
    </row>
    <row r="32" spans="1:6" ht="14.25" customHeight="1">
      <c r="B32" s="13" t="s">
        <v>40</v>
      </c>
      <c r="C32" s="25"/>
      <c r="D32" s="54"/>
      <c r="E32" s="94"/>
    </row>
    <row r="33" spans="2:5" ht="14.25" customHeight="1">
      <c r="B33" s="13" t="s">
        <v>40</v>
      </c>
      <c r="C33" s="25"/>
      <c r="D33" s="54"/>
      <c r="E33" s="94"/>
    </row>
    <row r="34" spans="2:5" ht="14.25" customHeight="1">
      <c r="B34" s="13" t="s">
        <v>40</v>
      </c>
      <c r="C34" s="25"/>
      <c r="D34" s="54"/>
      <c r="E34" s="94"/>
    </row>
    <row r="35" spans="2:5" ht="14.25" customHeight="1">
      <c r="B35" s="13" t="s">
        <v>40</v>
      </c>
      <c r="C35" s="25"/>
      <c r="D35" s="54"/>
      <c r="E35" s="94"/>
    </row>
    <row r="36" spans="2:5" ht="14.25" customHeight="1">
      <c r="B36" s="13" t="s">
        <v>40</v>
      </c>
      <c r="C36" s="25"/>
      <c r="D36" s="54"/>
      <c r="E36" s="94"/>
    </row>
    <row r="37" spans="2:5" ht="14.25" customHeight="1">
      <c r="B37" s="13" t="s">
        <v>40</v>
      </c>
      <c r="C37" s="25"/>
      <c r="D37" s="54"/>
      <c r="E37" s="94"/>
    </row>
    <row r="38" spans="2:5" ht="14.25" customHeight="1" thickBot="1">
      <c r="B38" s="15" t="s">
        <v>40</v>
      </c>
      <c r="C38" s="26"/>
      <c r="D38" s="55"/>
      <c r="E38" s="99"/>
    </row>
    <row r="39" spans="2:5" ht="18.95" thickBot="1">
      <c r="B39" s="202" t="s">
        <v>43</v>
      </c>
      <c r="C39" s="203"/>
      <c r="D39" s="21">
        <f>SUM(D24:D38)</f>
        <v>1200</v>
      </c>
      <c r="E39" s="97"/>
    </row>
    <row r="40" spans="2:5" ht="14.25" customHeight="1" thickBot="1">
      <c r="B40" s="22"/>
      <c r="C40" s="23"/>
      <c r="D40" s="24"/>
      <c r="E40" s="98"/>
    </row>
    <row r="41" spans="2:5" ht="18.95" thickBot="1">
      <c r="B41" s="206" t="s">
        <v>44</v>
      </c>
      <c r="C41" s="207"/>
      <c r="D41" s="207"/>
      <c r="E41" s="208"/>
    </row>
    <row r="42" spans="2:5" ht="14.25" customHeight="1">
      <c r="B42" s="10" t="s">
        <v>45</v>
      </c>
      <c r="C42" s="11" t="s">
        <v>30</v>
      </c>
      <c r="D42" s="115" t="s">
        <v>9</v>
      </c>
      <c r="E42" s="92" t="s">
        <v>31</v>
      </c>
    </row>
    <row r="43" spans="2:5" ht="14.25" customHeight="1">
      <c r="B43" s="204"/>
      <c r="C43" s="205"/>
      <c r="D43" s="20" t="str">
        <f>'Additional Info &amp; Definitions'!$D$14</f>
        <v>Fiscal Year 2023</v>
      </c>
      <c r="E43" s="93"/>
    </row>
    <row r="44" spans="2:5" ht="14.25" customHeight="1">
      <c r="B44" s="13" t="s">
        <v>46</v>
      </c>
      <c r="C44" s="29"/>
      <c r="D44" s="54">
        <v>0</v>
      </c>
      <c r="E44" s="100"/>
    </row>
    <row r="45" spans="2:5" ht="14.25" customHeight="1">
      <c r="B45" s="13" t="s">
        <v>46</v>
      </c>
      <c r="C45" s="29"/>
      <c r="D45" s="54">
        <v>0</v>
      </c>
      <c r="E45" s="100"/>
    </row>
    <row r="46" spans="2:5" ht="14.25" customHeight="1">
      <c r="B46" s="13" t="s">
        <v>47</v>
      </c>
      <c r="C46" s="29" t="s">
        <v>48</v>
      </c>
      <c r="D46" s="131">
        <v>1800</v>
      </c>
      <c r="E46" s="100" t="s">
        <v>49</v>
      </c>
    </row>
    <row r="47" spans="2:5" ht="14.25" customHeight="1">
      <c r="B47" s="13" t="s">
        <v>47</v>
      </c>
      <c r="C47" s="29"/>
      <c r="D47" s="54"/>
      <c r="E47" s="100"/>
    </row>
    <row r="48" spans="2:5" ht="14.25" customHeight="1">
      <c r="B48" s="68" t="s">
        <v>50</v>
      </c>
      <c r="C48" s="69"/>
      <c r="D48" s="70">
        <v>0</v>
      </c>
      <c r="E48" s="100"/>
    </row>
    <row r="49" spans="2:5" ht="14.25" customHeight="1">
      <c r="B49" s="68" t="s">
        <v>50</v>
      </c>
      <c r="C49" s="69"/>
      <c r="D49" s="70">
        <v>0</v>
      </c>
      <c r="E49" s="100"/>
    </row>
    <row r="50" spans="2:5" ht="14.25" customHeight="1" thickBot="1">
      <c r="B50" s="15" t="s">
        <v>51</v>
      </c>
      <c r="C50" s="30"/>
      <c r="D50" s="55">
        <v>0</v>
      </c>
      <c r="E50" s="100"/>
    </row>
    <row r="51" spans="2:5" ht="18.95" thickBot="1">
      <c r="B51" s="202" t="s">
        <v>52</v>
      </c>
      <c r="C51" s="203"/>
      <c r="D51" s="21">
        <f>SUM(D44:D50)</f>
        <v>1800</v>
      </c>
      <c r="E51" s="97"/>
    </row>
    <row r="52" spans="2:5" ht="14.25" customHeight="1" thickBot="1">
      <c r="B52" s="22"/>
      <c r="C52" s="23"/>
      <c r="D52" s="24"/>
      <c r="E52" s="98"/>
    </row>
    <row r="53" spans="2:5" ht="14.25" customHeight="1">
      <c r="B53" s="27"/>
      <c r="C53" s="28"/>
      <c r="D53" s="19"/>
      <c r="E53" s="96"/>
    </row>
    <row r="54" spans="2:5" ht="14.25" customHeight="1" thickBot="1">
      <c r="B54" s="219" t="s">
        <v>53</v>
      </c>
      <c r="C54" s="220"/>
      <c r="D54" s="220"/>
      <c r="E54" s="221"/>
    </row>
    <row r="55" spans="2:5" ht="14.25" customHeight="1">
      <c r="B55" s="18"/>
      <c r="C55" s="19"/>
      <c r="D55" s="115" t="s">
        <v>54</v>
      </c>
      <c r="E55" s="116" t="s">
        <v>31</v>
      </c>
    </row>
    <row r="56" spans="2:5" ht="14.25" customHeight="1">
      <c r="B56" s="18"/>
      <c r="C56" s="19"/>
      <c r="D56" s="20" t="str">
        <f>'Additional Info &amp; Definitions'!$D$14</f>
        <v>Fiscal Year 2023</v>
      </c>
      <c r="E56" s="117"/>
    </row>
    <row r="57" spans="2:5" ht="14.25" customHeight="1" thickBot="1">
      <c r="B57" s="222" t="s">
        <v>55</v>
      </c>
      <c r="C57" s="223"/>
      <c r="D57" s="118">
        <f>SUM(D14,D19,D39,D51,)</f>
        <v>3000</v>
      </c>
      <c r="E57" s="119"/>
    </row>
    <row r="58" spans="2:5" ht="14.25" customHeight="1" thickBot="1">
      <c r="B58" s="22"/>
      <c r="C58" s="23"/>
      <c r="D58" s="24"/>
      <c r="E58" s="120"/>
    </row>
    <row r="59" spans="2:5" ht="14.25" customHeight="1" thickBot="1">
      <c r="B59" s="224" t="s">
        <v>56</v>
      </c>
      <c r="C59" s="225"/>
      <c r="D59" s="225"/>
      <c r="E59" s="226"/>
    </row>
    <row r="60" spans="2:5" ht="14.25" customHeight="1">
      <c r="B60" s="10" t="s">
        <v>29</v>
      </c>
      <c r="C60" s="11" t="s">
        <v>30</v>
      </c>
      <c r="D60" s="115" t="s">
        <v>54</v>
      </c>
      <c r="E60" s="116" t="s">
        <v>31</v>
      </c>
    </row>
    <row r="61" spans="2:5" ht="14.25" customHeight="1">
      <c r="B61" s="227"/>
      <c r="C61" s="228"/>
      <c r="D61" s="20" t="str">
        <f>'Additional Info &amp; Definitions'!$D$14</f>
        <v>Fiscal Year 2023</v>
      </c>
      <c r="E61" s="121"/>
    </row>
    <row r="62" spans="2:5" ht="14.25" customHeight="1" thickBot="1">
      <c r="B62" s="15" t="s">
        <v>56</v>
      </c>
      <c r="C62" s="16" t="s">
        <v>57</v>
      </c>
      <c r="D62" s="122">
        <v>0</v>
      </c>
      <c r="E62" s="123"/>
    </row>
    <row r="63" spans="2:5" ht="14.25" customHeight="1">
      <c r="B63" s="18"/>
      <c r="C63" s="19"/>
      <c r="D63" s="112"/>
      <c r="E63" s="124"/>
    </row>
    <row r="64" spans="2:5" ht="14.25" customHeight="1" thickBot="1">
      <c r="B64" s="113"/>
      <c r="C64" s="24"/>
      <c r="D64" s="24"/>
      <c r="E64" s="125"/>
    </row>
    <row r="65" spans="1:7" s="33" customFormat="1" ht="26.45" thickBot="1">
      <c r="A65" s="32"/>
      <c r="B65" s="233" t="s">
        <v>58</v>
      </c>
      <c r="C65" s="234"/>
      <c r="D65" s="234"/>
      <c r="E65" s="235"/>
      <c r="F65" s="32"/>
    </row>
    <row r="66" spans="1:7" ht="14.25" customHeight="1">
      <c r="A66" s="12"/>
      <c r="B66" s="18"/>
      <c r="C66" s="19"/>
      <c r="D66" s="115" t="s">
        <v>54</v>
      </c>
      <c r="E66" s="92" t="s">
        <v>31</v>
      </c>
      <c r="F66" s="12"/>
    </row>
    <row r="67" spans="1:7" ht="14.25" customHeight="1">
      <c r="A67" s="12"/>
      <c r="B67" s="18"/>
      <c r="C67" s="19"/>
      <c r="D67" s="20" t="str">
        <f>'Additional Info &amp; Definitions'!$D$14</f>
        <v>Fiscal Year 2023</v>
      </c>
      <c r="E67" s="101"/>
      <c r="F67" s="12"/>
    </row>
    <row r="68" spans="1:7" ht="18.95" thickBot="1">
      <c r="A68" s="12"/>
      <c r="B68" s="231" t="s">
        <v>59</v>
      </c>
      <c r="C68" s="232"/>
      <c r="D68" s="40">
        <f>SUM(D14,D19,D39,D51,)</f>
        <v>3000</v>
      </c>
      <c r="E68" s="102"/>
      <c r="F68" s="57"/>
      <c r="G68"/>
    </row>
    <row r="69" spans="1:7" ht="14.25" customHeight="1" thickBot="1">
      <c r="B69" s="18"/>
      <c r="C69" s="31"/>
      <c r="D69" s="106"/>
      <c r="E69" s="103"/>
      <c r="F69" s="12"/>
    </row>
    <row r="70" spans="1:7" ht="14.25" customHeight="1" thickBot="1">
      <c r="B70" s="27"/>
      <c r="C70" s="111"/>
      <c r="D70" s="107" t="str">
        <f>'Additional Info &amp; Definitions'!$D$14</f>
        <v>Fiscal Year 2023</v>
      </c>
      <c r="E70" s="109"/>
      <c r="F70" s="12"/>
    </row>
    <row r="71" spans="1:7" ht="26.45" thickBot="1">
      <c r="B71" s="229" t="s">
        <v>60</v>
      </c>
      <c r="C71" s="230"/>
      <c r="D71" s="108">
        <f>ROUNDUP(D68,-2)</f>
        <v>3000</v>
      </c>
      <c r="E71" s="110"/>
      <c r="F71" s="114" t="str">
        <f>IF((OR(D71&gt;5000)),"OVER BUDGET"," ")</f>
        <v xml:space="preserve"> </v>
      </c>
      <c r="G71" s="38" t="str">
        <f>IF(F71="OVER BUDGET","Your budget is over our $5,000 limit. Please reduce your budget to below $5,000 before submitting.", " ")</f>
        <v xml:space="preserve"> </v>
      </c>
    </row>
    <row r="72" spans="1:7" ht="14.25" customHeight="1">
      <c r="B72" s="34"/>
      <c r="C72" s="35"/>
      <c r="D72" s="36"/>
      <c r="E72" s="104"/>
    </row>
    <row r="73" spans="1:7" ht="14.25" customHeight="1">
      <c r="B73" s="34"/>
      <c r="C73" s="35"/>
      <c r="D73" s="36"/>
      <c r="E73" s="104"/>
    </row>
    <row r="74" spans="1:7" ht="14.25" customHeight="1">
      <c r="B74" s="34"/>
      <c r="C74" s="35"/>
      <c r="D74" s="36"/>
      <c r="E74" s="104"/>
    </row>
    <row r="75" spans="1:7" ht="14.25" customHeight="1">
      <c r="B75" s="34"/>
      <c r="C75" s="35"/>
      <c r="D75" s="36"/>
      <c r="E75" s="104"/>
    </row>
    <row r="76" spans="1:7" ht="14.25" customHeight="1">
      <c r="B76" s="34"/>
      <c r="C76" s="35"/>
      <c r="D76" s="36"/>
      <c r="E76" s="104"/>
    </row>
    <row r="77" spans="1:7" ht="14.25" customHeight="1">
      <c r="B77" s="34"/>
      <c r="C77" s="35"/>
      <c r="D77" s="36"/>
      <c r="E77" s="104"/>
    </row>
    <row r="78" spans="1:7" ht="14.25" customHeight="1">
      <c r="B78" s="34"/>
      <c r="C78" s="35"/>
      <c r="D78" s="36"/>
      <c r="E78" s="104"/>
    </row>
    <row r="79" spans="1:7" ht="14.25" customHeight="1">
      <c r="B79" s="34"/>
      <c r="C79" s="35"/>
      <c r="D79" s="36"/>
      <c r="E79" s="104"/>
    </row>
    <row r="80" spans="1:7" ht="14.25" customHeight="1">
      <c r="B80" s="34"/>
      <c r="C80" s="35"/>
      <c r="D80" s="36"/>
      <c r="E80" s="104"/>
    </row>
    <row r="81" spans="2:5" ht="14.25" customHeight="1">
      <c r="B81" s="35"/>
      <c r="C81" s="35"/>
      <c r="D81" s="36"/>
      <c r="E81" s="104"/>
    </row>
    <row r="82" spans="2:5" ht="14.25" customHeight="1"/>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sheetProtection algorithmName="SHA-512" hashValue="B5xXDjq6UOuKzNn6eIliCjnNGe6COntqRkKrXz3e9DpGo7qMuG/Nks54S2er2KgkO6d60DqFjy+C93dE63LaKw==" saltValue="JGJ+Fc6cSP9Ucz555KHveg==" spinCount="100000" sheet="1" objects="1" scenarios="1"/>
  <protectedRanges>
    <protectedRange sqref="E57 E18:E19 E24:E39 E13:E14 E44:E51 E71" name="Notes"/>
    <protectedRange sqref="C24:D38" name="Supplies"/>
    <protectedRange sqref="C44:D50" name="Travel"/>
  </protectedRanges>
  <mergeCells count="24">
    <mergeCell ref="B54:E54"/>
    <mergeCell ref="B57:C57"/>
    <mergeCell ref="B59:E59"/>
    <mergeCell ref="B61:C61"/>
    <mergeCell ref="B71:C71"/>
    <mergeCell ref="B68:C68"/>
    <mergeCell ref="B65:E65"/>
    <mergeCell ref="B2:E2"/>
    <mergeCell ref="B10:E10"/>
    <mergeCell ref="B39:C39"/>
    <mergeCell ref="B19:C19"/>
    <mergeCell ref="B21:E21"/>
    <mergeCell ref="B12:C12"/>
    <mergeCell ref="B17:C17"/>
    <mergeCell ref="B51:C51"/>
    <mergeCell ref="B4:E4"/>
    <mergeCell ref="B5:E5"/>
    <mergeCell ref="B43:C43"/>
    <mergeCell ref="B41:E41"/>
    <mergeCell ref="B14:C14"/>
    <mergeCell ref="B23:C23"/>
    <mergeCell ref="B6:E6"/>
    <mergeCell ref="B7:E7"/>
    <mergeCell ref="B8:E8"/>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40"/>
  <sheetViews>
    <sheetView topLeftCell="A26" workbookViewId="0">
      <selection activeCell="C16" sqref="C16"/>
    </sheetView>
  </sheetViews>
  <sheetFormatPr defaultColWidth="9" defaultRowHeight="14.45"/>
  <cols>
    <col min="1" max="1" width="3.125" style="6" customWidth="1"/>
    <col min="2" max="2" width="47.875" style="79" bestFit="1" customWidth="1"/>
    <col min="3" max="3" width="40.625" style="6" customWidth="1"/>
    <col min="4" max="4" width="11.875" style="6" bestFit="1" customWidth="1"/>
    <col min="5" max="5" width="46" style="6" customWidth="1"/>
    <col min="6" max="16384" width="9" style="6"/>
  </cols>
  <sheetData>
    <row r="1" spans="2:5" ht="15" thickBot="1"/>
    <row r="2" spans="2:5" ht="26.45" thickBot="1">
      <c r="B2" s="164" t="str">
        <f>_xlfn.CONCAT("Campus Sustainability Fund - Mini Grant Funding Request - Project Information Summary for", " ",C12)</f>
        <v xml:space="preserve">Campus Sustainability Fund - Mini Grant Funding Request - Project Information Summary for </v>
      </c>
      <c r="C2" s="165"/>
      <c r="D2" s="165"/>
      <c r="E2" s="166"/>
    </row>
    <row r="3" spans="2:5" ht="15" thickBot="1">
      <c r="B3" s="80"/>
      <c r="C3" s="50"/>
      <c r="D3" s="50"/>
      <c r="E3" s="51"/>
    </row>
    <row r="4" spans="2:5">
      <c r="B4" s="167" t="s">
        <v>61</v>
      </c>
      <c r="C4" s="168"/>
      <c r="D4" s="168"/>
      <c r="E4" s="169"/>
    </row>
    <row r="5" spans="2:5">
      <c r="B5" s="170"/>
      <c r="C5" s="171"/>
      <c r="D5" s="171"/>
      <c r="E5" s="172"/>
    </row>
    <row r="6" spans="2:5">
      <c r="B6" s="170"/>
      <c r="C6" s="171"/>
      <c r="D6" s="171"/>
      <c r="E6" s="172"/>
    </row>
    <row r="7" spans="2:5">
      <c r="B7" s="170"/>
      <c r="C7" s="171"/>
      <c r="D7" s="171"/>
      <c r="E7" s="172"/>
    </row>
    <row r="8" spans="2:5">
      <c r="B8" s="170"/>
      <c r="C8" s="171"/>
      <c r="D8" s="171"/>
      <c r="E8" s="172"/>
    </row>
    <row r="9" spans="2:5" ht="101.25" customHeight="1" thickBot="1">
      <c r="B9" s="173"/>
      <c r="C9" s="174"/>
      <c r="D9" s="174"/>
      <c r="E9" s="175"/>
    </row>
    <row r="10" spans="2:5" ht="15" thickBot="1"/>
    <row r="11" spans="2:5" ht="18.600000000000001">
      <c r="B11" s="236" t="s">
        <v>62</v>
      </c>
      <c r="C11" s="237"/>
    </row>
    <row r="12" spans="2:5">
      <c r="B12" s="81" t="s">
        <v>63</v>
      </c>
      <c r="C12" s="44"/>
    </row>
    <row r="13" spans="2:5">
      <c r="B13" s="81" t="s">
        <v>64</v>
      </c>
      <c r="C13" s="43"/>
    </row>
    <row r="14" spans="2:5">
      <c r="B14" s="81" t="s">
        <v>65</v>
      </c>
      <c r="C14" s="43"/>
    </row>
    <row r="15" spans="2:5">
      <c r="B15" s="81" t="s">
        <v>66</v>
      </c>
      <c r="C15" s="45" t="s">
        <v>67</v>
      </c>
    </row>
    <row r="16" spans="2:5">
      <c r="B16" s="81" t="s">
        <v>68</v>
      </c>
      <c r="C16" s="45" t="s">
        <v>67</v>
      </c>
    </row>
    <row r="17" spans="1:5">
      <c r="B17" s="81" t="s">
        <v>69</v>
      </c>
      <c r="C17" s="45" t="s">
        <v>67</v>
      </c>
    </row>
    <row r="18" spans="1:5">
      <c r="B18" s="82" t="s">
        <v>70</v>
      </c>
      <c r="C18" s="52" t="s">
        <v>67</v>
      </c>
    </row>
    <row r="19" spans="1:5" ht="15" thickBot="1">
      <c r="B19" s="83" t="s">
        <v>71</v>
      </c>
      <c r="C19" s="46" t="s">
        <v>67</v>
      </c>
    </row>
    <row r="20" spans="1:5" ht="15" thickBot="1"/>
    <row r="21" spans="1:5" ht="18.95" thickBot="1">
      <c r="B21" s="236" t="s">
        <v>72</v>
      </c>
      <c r="C21" s="238"/>
      <c r="D21" s="12"/>
    </row>
    <row r="22" spans="1:5">
      <c r="B22" s="84"/>
      <c r="C22" s="47" t="str">
        <f>'Additional Info &amp; Definitions'!$D$14</f>
        <v>Fiscal Year 2023</v>
      </c>
      <c r="D22" s="12"/>
    </row>
    <row r="23" spans="1:5">
      <c r="B23" s="85" t="s">
        <v>73</v>
      </c>
      <c r="C23" s="41">
        <f>'Mini Grant Operating Budget'!D13+'Mini Grant Operating Budget'!D18</f>
        <v>0</v>
      </c>
      <c r="D23" s="12"/>
    </row>
    <row r="24" spans="1:5">
      <c r="B24" s="85" t="s">
        <v>74</v>
      </c>
      <c r="C24" s="41">
        <f>'Mini Grant Operating Budget'!D39</f>
        <v>1200</v>
      </c>
      <c r="D24" s="12"/>
    </row>
    <row r="25" spans="1:5">
      <c r="B25" s="86" t="s">
        <v>75</v>
      </c>
      <c r="C25" s="41">
        <f>'Mini Grant Operating Budget'!D51</f>
        <v>1800</v>
      </c>
      <c r="D25" s="12"/>
    </row>
    <row r="26" spans="1:5" ht="15" thickBot="1">
      <c r="B26" s="86" t="s">
        <v>76</v>
      </c>
      <c r="C26" s="41">
        <f>'Mini Grant Operating Budget'!D62</f>
        <v>0</v>
      </c>
      <c r="D26" s="12"/>
    </row>
    <row r="27" spans="1:5" ht="18.95" thickBot="1">
      <c r="A27" s="12"/>
      <c r="B27" s="87" t="s">
        <v>59</v>
      </c>
      <c r="C27" s="39">
        <f>'Mini Grant Operating Budget'!D71</f>
        <v>3000</v>
      </c>
      <c r="D27" s="58" t="str">
        <f>'Mini Grant Operating Budget'!F71</f>
        <v xml:space="preserve"> </v>
      </c>
      <c r="E27" s="38" t="str">
        <f>IF(D27="OVER BUDGET","One or more fiscal years is over our $100,000 limit. Please reduce your budget to below $100,000 before submitting.", " ")</f>
        <v xml:space="preserve"> </v>
      </c>
    </row>
    <row r="28" spans="1:5" ht="15" thickBot="1"/>
    <row r="29" spans="1:5" ht="18.600000000000001">
      <c r="B29" s="236" t="s">
        <v>77</v>
      </c>
      <c r="C29" s="239"/>
    </row>
    <row r="30" spans="1:5">
      <c r="B30" s="88" t="s">
        <v>78</v>
      </c>
      <c r="C30" s="7" t="str">
        <f>'Additional Info &amp; Definitions'!$D$14</f>
        <v>Fiscal Year 2023</v>
      </c>
    </row>
    <row r="31" spans="1:5">
      <c r="B31" s="89"/>
      <c r="C31" s="48"/>
    </row>
    <row r="32" spans="1:5">
      <c r="B32" s="89"/>
      <c r="C32" s="48"/>
    </row>
    <row r="33" spans="2:3">
      <c r="B33" s="89"/>
      <c r="C33" s="48"/>
    </row>
    <row r="34" spans="2:3">
      <c r="B34" s="89"/>
      <c r="C34" s="48"/>
    </row>
    <row r="35" spans="2:3" ht="15" thickBot="1">
      <c r="B35" s="89"/>
      <c r="C35" s="48"/>
    </row>
    <row r="36" spans="2:3" ht="18.95" thickBot="1">
      <c r="B36" s="87" t="s">
        <v>79</v>
      </c>
      <c r="C36" s="39">
        <f>SUM(C31:C35)</f>
        <v>0</v>
      </c>
    </row>
    <row r="37" spans="2:3" ht="15" thickBot="1">
      <c r="B37" s="80"/>
      <c r="C37" s="50"/>
    </row>
    <row r="38" spans="2:3" ht="18.95" thickBot="1">
      <c r="B38" s="87" t="s">
        <v>80</v>
      </c>
      <c r="C38" s="39">
        <f>C27+C36</f>
        <v>3000</v>
      </c>
    </row>
    <row r="39" spans="2:3" ht="15" thickBot="1">
      <c r="B39" s="80"/>
      <c r="C39" s="50"/>
    </row>
    <row r="40" spans="2:3" ht="18.95" thickBot="1">
      <c r="B40" s="87" t="s">
        <v>81</v>
      </c>
      <c r="C40" s="56">
        <f>C27/C38</f>
        <v>1</v>
      </c>
    </row>
  </sheetData>
  <sheetProtection algorithmName="SHA-512" hashValue="JmzL/ZjHIeAdVpEhNUwUncaI8hmcl5gotgGKhuRGnStzi7074aCgQFdaGGSniuVxeEq5RW0VKU9diCk1NvkIHg==" saltValue="OcjaPgEZsGQeQENGDA0Otw==" spinCount="100000" sheet="1" objects="1" scenarios="1"/>
  <protectedRanges>
    <protectedRange sqref="B31:C35" name="Additional Funding Sources Summary"/>
    <protectedRange sqref="C12:C14" name="Project Information Summary"/>
  </protectedRanges>
  <mergeCells count="5">
    <mergeCell ref="B11:C11"/>
    <mergeCell ref="B21:C21"/>
    <mergeCell ref="B2:E2"/>
    <mergeCell ref="B4:E9"/>
    <mergeCell ref="B29:C29"/>
  </mergeCells>
  <conditionalFormatting sqref="D27">
    <cfRule type="containsText" dxfId="0" priority="1" operator="containsText" text="OVER BUDGET">
      <formula>NOT(ISERROR(SEARCH("OVER BUDGET",D27)))</formula>
    </cfRule>
  </conditionalFormatting>
  <dataValidations count="2">
    <dataValidation allowBlank="1" showInputMessage="1" showErrorMessage="1" promptTitle="Department Number" prompt="Your departmnet number can be obtained from your department's business office. " sqref="C14" xr:uid="{CFEB9D03-851A-40A5-9354-A41DDF2472ED}"/>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topLeftCell="A13" workbookViewId="0"/>
  </sheetViews>
  <sheetFormatPr defaultColWidth="9" defaultRowHeight="14.45"/>
  <cols>
    <col min="1" max="1" width="2.875" style="6" customWidth="1"/>
    <col min="2" max="2" width="3.125" style="6" customWidth="1"/>
    <col min="3" max="3" width="30.625" style="6" customWidth="1"/>
    <col min="4" max="4" width="13" style="6" bestFit="1" customWidth="1"/>
    <col min="5" max="5" width="30.625" style="6" customWidth="1"/>
    <col min="6" max="6" width="75.25" style="6" customWidth="1"/>
    <col min="7" max="16384" width="9" style="6"/>
  </cols>
  <sheetData>
    <row r="2" spans="2:6">
      <c r="B2" s="163"/>
      <c r="C2" s="163"/>
      <c r="D2" s="163"/>
    </row>
    <row r="3" spans="2:6">
      <c r="B3" s="163"/>
      <c r="C3" s="163"/>
      <c r="D3" s="163"/>
    </row>
    <row r="4" spans="2:6">
      <c r="B4" s="163"/>
      <c r="C4" s="163"/>
      <c r="D4" s="163"/>
    </row>
    <row r="5" spans="2:6">
      <c r="B5" s="163"/>
      <c r="C5" s="163"/>
      <c r="D5" s="163"/>
    </row>
    <row r="6" spans="2:6">
      <c r="B6" s="163"/>
      <c r="C6" s="163"/>
      <c r="D6" s="163"/>
    </row>
    <row r="7" spans="2:6" ht="15" thickBot="1"/>
    <row r="8" spans="2:6" ht="26.45" thickBot="1">
      <c r="B8" s="164" t="s">
        <v>82</v>
      </c>
      <c r="C8" s="165"/>
      <c r="D8" s="165"/>
      <c r="E8" s="165"/>
      <c r="F8" s="166"/>
    </row>
    <row r="9" spans="2:6" ht="15" thickBot="1">
      <c r="B9" s="252"/>
      <c r="C9" s="253"/>
      <c r="D9" s="253"/>
      <c r="E9" s="253"/>
      <c r="F9" s="254"/>
    </row>
    <row r="10" spans="2:6" ht="18.600000000000001">
      <c r="B10" s="243" t="s">
        <v>83</v>
      </c>
      <c r="C10" s="244"/>
      <c r="D10" s="244"/>
      <c r="E10" s="244"/>
      <c r="F10" s="245"/>
    </row>
    <row r="11" spans="2:6" s="34" customFormat="1" ht="75" customHeight="1">
      <c r="B11" s="246" t="s">
        <v>84</v>
      </c>
      <c r="C11" s="247"/>
      <c r="D11" s="247"/>
      <c r="E11" s="247"/>
      <c r="F11" s="248"/>
    </row>
    <row r="12" spans="2:6" s="34" customFormat="1" ht="45" customHeight="1">
      <c r="B12" s="249" t="s">
        <v>85</v>
      </c>
      <c r="C12" s="250"/>
      <c r="D12" s="250"/>
      <c r="E12" s="250"/>
      <c r="F12" s="251"/>
    </row>
    <row r="13" spans="2:6" s="34" customFormat="1" ht="71.25" customHeight="1">
      <c r="B13" s="249" t="s">
        <v>86</v>
      </c>
      <c r="C13" s="250"/>
      <c r="D13" s="250"/>
      <c r="E13" s="250"/>
      <c r="F13" s="251"/>
    </row>
    <row r="14" spans="2:6">
      <c r="B14" s="64"/>
      <c r="C14" s="65"/>
      <c r="D14" s="71" t="s">
        <v>87</v>
      </c>
      <c r="E14" s="162"/>
      <c r="F14" s="66"/>
    </row>
    <row r="15" spans="2:6">
      <c r="B15" s="64"/>
      <c r="C15" s="67" t="s">
        <v>36</v>
      </c>
      <c r="D15" s="72">
        <v>0.02</v>
      </c>
      <c r="E15" s="65"/>
      <c r="F15" s="61"/>
    </row>
    <row r="16" spans="2:6" ht="15" thickBot="1">
      <c r="B16" s="64"/>
      <c r="C16" s="67"/>
      <c r="D16" s="126"/>
      <c r="E16" s="65"/>
      <c r="F16" s="61"/>
    </row>
    <row r="17" spans="2:6" ht="15" thickBot="1">
      <c r="B17" s="252"/>
      <c r="C17" s="253"/>
      <c r="D17" s="253"/>
      <c r="E17" s="253"/>
      <c r="F17" s="254"/>
    </row>
    <row r="18" spans="2:6" ht="18.600000000000001">
      <c r="B18" s="243" t="s">
        <v>88</v>
      </c>
      <c r="C18" s="244"/>
      <c r="D18" s="244"/>
      <c r="E18" s="244"/>
      <c r="F18" s="245"/>
    </row>
    <row r="19" spans="2:6" ht="75" customHeight="1" thickBot="1">
      <c r="B19" s="255" t="s">
        <v>89</v>
      </c>
      <c r="C19" s="256"/>
      <c r="D19" s="256"/>
      <c r="E19" s="256"/>
      <c r="F19" s="257"/>
    </row>
    <row r="20" spans="2:6" ht="59.25" customHeight="1" thickBot="1">
      <c r="B20" s="240" t="s">
        <v>90</v>
      </c>
      <c r="C20" s="241"/>
      <c r="D20" s="241"/>
      <c r="E20" s="241"/>
      <c r="F20" s="242"/>
    </row>
  </sheetData>
  <sheetProtection algorithmName="SHA-512" hashValue="PZpjVcBgi4oxb2f8LeO0r325aeg6Fh8gMY6KDH4TOxquAzEMptQ4CpE2ecFMkcpw3nxuG1IkUDL8BLUEwuQILA==" saltValue="ap8ANi8E5EJkwQLsmhPkp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6" ma:contentTypeDescription="Create a new document." ma:contentTypeScope="" ma:versionID="14a506893563949e792f8ccb91bb2c08">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4b2f1a57e203e519514403506e5f035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900F512F-1637-4EB3-8CEF-CD9930C726B9}"/>
</file>

<file path=customXml/itemProps2.xml><?xml version="1.0" encoding="utf-8"?>
<ds:datastoreItem xmlns:ds="http://schemas.openxmlformats.org/officeDocument/2006/customXml" ds:itemID="{C9936CAD-E224-4C94-9583-C70694B171D8}"/>
</file>

<file path=customXml/itemProps3.xml><?xml version="1.0" encoding="utf-8"?>
<ds:datastoreItem xmlns:ds="http://schemas.openxmlformats.org/officeDocument/2006/customXml" ds:itemID="{95207E72-4575-4066-BB98-B7D0C13565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Singhal, Prarthanaa - (prarthanaa)</cp:lastModifiedBy>
  <cp:revision/>
  <dcterms:created xsi:type="dcterms:W3CDTF">2021-07-07T22:51:00Z</dcterms:created>
  <dcterms:modified xsi:type="dcterms:W3CDTF">2022-11-16T02:04:52Z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