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mc:AlternateContent xmlns:mc="http://schemas.openxmlformats.org/markup-compatibility/2006">
    <mc:Choice Requires="x15">
      <x15ac:absPath xmlns:x15ac="http://schemas.microsoft.com/office/spreadsheetml/2010/11/ac" url="C:\Users\ual-laptop\Downloads\"/>
    </mc:Choice>
  </mc:AlternateContent>
  <xr:revisionPtr revIDLastSave="0" documentId="8_{39FEB6FE-4F3B-4271-894A-7A3F80841DD6}" xr6:coauthVersionLast="47" xr6:coauthVersionMax="47" xr10:uidLastSave="{00000000-0000-0000-0000-000000000000}"/>
  <bookViews>
    <workbookView xWindow="-380" yWindow="0" windowWidth="10860" windowHeight="6870" firstSheet="3" activeTab="3" xr2:uid="{00000000-000D-0000-FFFF-FFFF00000000}"/>
  </bookViews>
  <sheets>
    <sheet name="Instructions &amp; Guidelines" sheetId="2" r:id="rId1"/>
    <sheet name="Mini Grant Personnel Summary" sheetId="4" r:id="rId2"/>
    <sheet name="Mini Grant Operating Budget" sheetId="1" r:id="rId3"/>
    <sheet name="Project Information Summary" sheetId="3" r:id="rId4"/>
    <sheet name="Additional Info &amp; Definition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D57" i="1" l="1"/>
  <c r="B2" i="1"/>
  <c r="B2" i="3"/>
  <c r="B2" i="4"/>
  <c r="D11" i="4"/>
  <c r="G13" i="4"/>
  <c r="H13" i="4" s="1"/>
  <c r="G14" i="4"/>
  <c r="H14" i="4" s="1"/>
  <c r="G15" i="4"/>
  <c r="H15" i="4" s="1"/>
  <c r="G16" i="4"/>
  <c r="H16" i="4" s="1"/>
  <c r="G17" i="4"/>
  <c r="H17" i="4" s="1"/>
  <c r="F19" i="4"/>
  <c r="H19" i="4" l="1"/>
  <c r="G19" i="4"/>
  <c r="D13" i="1" l="1"/>
  <c r="D18" i="1"/>
  <c r="D24" i="1"/>
  <c r="D40" i="1"/>
  <c r="D44" i="1"/>
  <c r="D52" i="1"/>
  <c r="D60" i="1"/>
  <c r="C24" i="3" l="1"/>
  <c r="C34" i="3"/>
  <c r="C28" i="3" l="1"/>
  <c r="C21" i="3"/>
  <c r="C23" i="3"/>
  <c r="D14" i="1" l="1"/>
  <c r="D15" i="1" s="1"/>
  <c r="D19" i="1" l="1"/>
  <c r="C22" i="3" l="1"/>
  <c r="D20" i="1"/>
  <c r="D58" i="1" s="1"/>
  <c r="D61" i="1" l="1"/>
  <c r="F61" i="1" s="1"/>
  <c r="G61" i="1" s="1"/>
  <c r="C25" i="3" l="1"/>
  <c r="C36" i="3" s="1"/>
  <c r="C38" i="3" s="1"/>
  <c r="D25" i="3"/>
  <c r="E25" i="3" s="1"/>
</calcChain>
</file>

<file path=xl/sharedStrings.xml><?xml version="1.0" encoding="utf-8"?>
<sst xmlns="http://schemas.openxmlformats.org/spreadsheetml/2006/main" count="135" uniqueCount="104">
  <si>
    <r>
      <rPr>
        <b/>
        <sz val="11"/>
        <color rgb="FF000000"/>
        <rFont val="Calibri"/>
      </rPr>
      <t xml:space="preserve">To download this template, click File &gt; Save As &gt; Download a Copy. 
Uploading this document into Google Sheets breaks the formulas. If you upload this template to Google Sheets to work on it collaboratively, you will need to copy over values into an Excel version of this document as </t>
    </r>
    <r>
      <rPr>
        <b/>
        <sz val="11"/>
        <color rgb="FFFF0000"/>
        <rFont val="Calibri"/>
      </rPr>
      <t>uploading this template to Google Sheet breaks it and will not be accepted.</t>
    </r>
  </si>
  <si>
    <t>Campus Sustainability Fund - Mini Grant Funding Request - Instructions &amp; Guidelines</t>
  </si>
  <si>
    <r>
      <rPr>
        <b/>
        <u/>
        <sz val="11"/>
        <color rgb="FF000000"/>
        <rFont val="Calibri"/>
      </rPr>
      <t>Instructions:</t>
    </r>
    <r>
      <rPr>
        <sz val="11"/>
        <color rgb="FF000000"/>
        <rFont val="Calibri"/>
      </rPr>
      <t xml:space="preserve"> This budget template must be filled out as part of any </t>
    </r>
    <r>
      <rPr>
        <b/>
        <sz val="11"/>
        <color rgb="FF000000"/>
        <rFont val="Calibri"/>
      </rPr>
      <t xml:space="preserve">Mini Grant </t>
    </r>
    <r>
      <rPr>
        <sz val="11"/>
        <color rgb="FF000000"/>
        <rFont val="Calibri"/>
      </rPr>
      <t xml:space="preserve">application for funding from the University of Arizona Campus Sustainability Fund. Please ensure you are completing the version of this template for the correct funding cycle. This template must be submitted with applications as part of the </t>
    </r>
    <r>
      <rPr>
        <b/>
        <sz val="11"/>
        <color rgb="FF000000"/>
        <rFont val="Calibri"/>
      </rPr>
      <t>Fall 2025 or Spring 2026 Mini Grant</t>
    </r>
    <r>
      <rPr>
        <sz val="11"/>
        <color rgb="FF000000"/>
        <rFont val="Calibri"/>
      </rPr>
      <t xml:space="preserve"> funding cycles. Please complete your project's budget with the assistance of your Fiscal Officer. </t>
    </r>
    <r>
      <rPr>
        <b/>
        <sz val="11"/>
        <color rgb="FFFF0000"/>
        <rFont val="Calibri"/>
      </rPr>
      <t xml:space="preserve">All budgets must be approved by your Fiscal Officer prior to submission. All elements of your budget request must follow university financial policies https://policy.fso.arizona.edu/.
</t>
    </r>
    <r>
      <rPr>
        <sz val="11"/>
        <color rgb="FF000000"/>
        <rFont val="Calibri"/>
      </rPr>
      <t xml:space="preserve">
Please read the instructions and guidelines on each individual sheet carefully. More information and definitions for each sheet can be found in the Additional Info &amp; Definitions sheet.
</t>
    </r>
    <r>
      <rPr>
        <b/>
        <sz val="11"/>
        <color rgb="FF000000"/>
        <rFont val="Calibri"/>
      </rPr>
      <t xml:space="preserve">
Applicants should enter information into the sky blue cells on each sheet, where applicable, and mind the pop-up notes throughout the sheet, providing any notes they feel will help bolster their overall proposal and/or that tie back to their written application. </t>
    </r>
    <r>
      <rPr>
        <sz val="11"/>
        <color rgb="FF000000"/>
        <rFont val="Calibri"/>
      </rPr>
      <t xml:space="preserve">You will only be able to edit the sky blue cells. 
Improperly completing this template may result in your application being deemed "incomplete" and ineligible for review. 
</t>
    </r>
    <r>
      <rPr>
        <b/>
        <sz val="11"/>
        <color rgb="FF000000"/>
        <rFont val="Calibri"/>
      </rPr>
      <t xml:space="preserve">Please save and submit this file with the following naming format: </t>
    </r>
    <r>
      <rPr>
        <b/>
        <sz val="11"/>
        <color rgb="FFFF0000"/>
        <rFont val="Calibri"/>
      </rPr>
      <t>Project Name_2025-2026 Mini Grant Application</t>
    </r>
    <r>
      <rPr>
        <b/>
        <sz val="11"/>
        <color rgb="FF000000"/>
        <rFont val="Calibri"/>
      </rPr>
      <t xml:space="preserve">. 
</t>
    </r>
    <r>
      <rPr>
        <sz val="11"/>
        <color rgb="FF000000"/>
        <rFont val="Calibri"/>
      </rPr>
      <t xml:space="preserve">
If you believe there is a formula error that needs to be corrected, need assistance completing this template, or have any other issues, please reach out to the CSF Coordinator, Emily Haworth, at </t>
    </r>
    <r>
      <rPr>
        <b/>
        <sz val="11"/>
        <color rgb="FF000000"/>
        <rFont val="Calibri"/>
      </rPr>
      <t>emilyhaworth@arizona.edu</t>
    </r>
    <r>
      <rPr>
        <sz val="11"/>
        <color rgb="FF000000"/>
        <rFont val="Calibri"/>
      </rPr>
      <t xml:space="preserve">. </t>
    </r>
  </si>
  <si>
    <r>
      <rPr>
        <b/>
        <u/>
        <sz val="11"/>
        <color rgb="FF000000"/>
        <rFont val="Calibri"/>
      </rPr>
      <t>Instructions</t>
    </r>
    <r>
      <rPr>
        <sz val="11"/>
        <color rgb="FF000000"/>
        <rFont val="Calibri"/>
      </rPr>
      <t xml:space="preserve">: This sheet serves to summarize all student personnel expenditures associated with your project. Mini Grants only support student employees. </t>
    </r>
    <r>
      <rPr>
        <b/>
        <sz val="11"/>
        <color rgb="FF000000"/>
        <rFont val="Calibri"/>
      </rPr>
      <t>Additional information and definitions, including minimum wage increases and more can be found in the Additional Info &amp; Definitions sheet.</t>
    </r>
  </si>
  <si>
    <t xml:space="preserve">If you have no personnel to include as part of your project, please continue to the Mini Grant Operating Budget sheet. </t>
  </si>
  <si>
    <t xml:space="preserve">Employee Working Titles are strongly recommended and help the CSF Committee better understand what funding for requested employees would be supporting. Please do not include the names of specific employees, existing or anticipated, just titles. Please provide any notes you feel will help bolster your overall proposal and/or that tie back to your written application. </t>
  </si>
  <si>
    <r>
      <t xml:space="preserve">If you believe there is a formula error that needs to be corrected, need assistance completing this template, or have any other issues, please reach out to the CSF Coordinator, Emily Haworth, at </t>
    </r>
    <r>
      <rPr>
        <b/>
        <sz val="11"/>
        <color theme="1"/>
        <rFont val="Calibri"/>
        <family val="2"/>
        <scheme val="minor"/>
      </rPr>
      <t>emilyhaworth@arizona.edu</t>
    </r>
    <r>
      <rPr>
        <sz val="11"/>
        <color theme="1"/>
        <rFont val="Calibri"/>
        <family val="2"/>
        <scheme val="minor"/>
      </rPr>
      <t>.</t>
    </r>
  </si>
  <si>
    <t>Student Employees</t>
  </si>
  <si>
    <t>Employee Number</t>
  </si>
  <si>
    <t>Employee Working Title</t>
  </si>
  <si>
    <t>Funding Request Amount(s)</t>
  </si>
  <si>
    <t>Notes</t>
  </si>
  <si>
    <t>Hourly Rate</t>
  </si>
  <si>
    <t>Hours Per Week</t>
  </si>
  <si>
    <t>Number of Weeks</t>
  </si>
  <si>
    <t>Total Wages</t>
  </si>
  <si>
    <t>Total ERE</t>
  </si>
  <si>
    <t>Student Employee #1</t>
  </si>
  <si>
    <t>Orchard Manager</t>
  </si>
  <si>
    <t>Student Employee #2</t>
  </si>
  <si>
    <t>Student Employee #3</t>
  </si>
  <si>
    <t>Student Employee #4</t>
  </si>
  <si>
    <t>Student Employee #5</t>
  </si>
  <si>
    <t xml:space="preserve">Total Personnel/ERE     </t>
  </si>
  <si>
    <r>
      <rPr>
        <b/>
        <u/>
        <sz val="11"/>
        <color rgb="FF000000"/>
        <rFont val="Calibri"/>
      </rPr>
      <t>Instructions</t>
    </r>
    <r>
      <rPr>
        <sz val="11"/>
        <color rgb="FF000000"/>
        <rFont val="Calibri"/>
      </rPr>
      <t xml:space="preserve">: This sheet serves as a summary of your proposed project's operating budget. </t>
    </r>
    <r>
      <rPr>
        <b/>
        <sz val="11"/>
        <color rgb="FF000000"/>
        <rFont val="Calibri"/>
      </rPr>
      <t>Additional information and definitions can be found in the Additional Info &amp; Definitions sheet.</t>
    </r>
  </si>
  <si>
    <r>
      <rPr>
        <sz val="11"/>
        <color rgb="FF000000"/>
        <rFont val="Calibri"/>
      </rPr>
      <t xml:space="preserve">Supplies &amp; Related Operations Expenses may include event space rental, supplies, speaker fees, etc. Please provide more detail than just "supplies" by including more information such as "Approximately X posters for advertising, including design and printing costs," or "room rental, anticipated in the Student Union," etc. For purchasing supplies, </t>
    </r>
    <r>
      <rPr>
        <b/>
        <sz val="11"/>
        <color rgb="FF000000"/>
        <rFont val="Calibri"/>
      </rPr>
      <t xml:space="preserve">please buy local or support small businesses </t>
    </r>
    <r>
      <rPr>
        <sz val="11"/>
        <color rgb="FF000000"/>
        <rFont val="Calibri"/>
      </rPr>
      <t xml:space="preserve">when possible and use large corporate retailers as a last resort. If you are buying food, please ensure it is critical for the success of the event, and be intentional about where you are purchasing. All food purchases must be in alignment with the university's financial policies (https://policy.fso.arizona.edu/fsm/900/913). Again, please support local restaurants.  
</t>
    </r>
    <r>
      <rPr>
        <b/>
        <sz val="11"/>
        <color rgb="FFFF0000"/>
        <rFont val="Calibri"/>
      </rPr>
      <t xml:space="preserve">All elements of your budget request must follow university financial policies https://policy.fso.arizona.edu/.
</t>
    </r>
  </si>
  <si>
    <t xml:space="preserve">If your project requires an Estimate Request from University Facility Services* please ensure you break out the cost into labor and materials. In another line, add the estimate request fee. More details are on the Additional Info &amp; Definitions sheet. </t>
  </si>
  <si>
    <r>
      <rPr>
        <sz val="11"/>
        <color rgb="FF000000"/>
        <rFont val="Calibri"/>
      </rPr>
      <t xml:space="preserve">As a reminder, all funding for Mini Grants is attached to the University of Arizona's fiscal year schedule with approved funding dispersed within two weeks of project approval and </t>
    </r>
    <r>
      <rPr>
        <b/>
        <sz val="11"/>
        <color rgb="FF000000"/>
        <rFont val="Calibri"/>
      </rPr>
      <t>must be spent by June 30, 2026</t>
    </r>
    <r>
      <rPr>
        <sz val="11"/>
        <color rgb="FF000000"/>
        <rFont val="Calibri"/>
      </rPr>
      <t xml:space="preserve">. Spending not used within the approved fiscal year must be returned to the Campus Sustainability Fund and spending outside of the approved time period will require repayment to the CSF. </t>
    </r>
  </si>
  <si>
    <t>Note that your budget request will be rounded up to the nearest $10 and $100, respectively, to keep numbers cleaner.</t>
  </si>
  <si>
    <r>
      <t xml:space="preserve">If you believe there is a formula error that needs to be corrected, need assistance completing this template, or have any other issues, please reach out to the CSF Coordinator, Emily Haworth, at </t>
    </r>
    <r>
      <rPr>
        <b/>
        <sz val="11"/>
        <color theme="1"/>
        <rFont val="Calibri"/>
        <family val="2"/>
        <scheme val="major"/>
      </rPr>
      <t>emilyhaworth@arizona.edu.</t>
    </r>
  </si>
  <si>
    <t>Personnel &amp; Employee Related Expenses</t>
  </si>
  <si>
    <t>Category</t>
  </si>
  <si>
    <t>Expense Summary</t>
  </si>
  <si>
    <t>Notes and/or Justification of Expense</t>
  </si>
  <si>
    <t>Personnel Wages</t>
  </si>
  <si>
    <t>Student Employees Wages</t>
  </si>
  <si>
    <t xml:space="preserve">Total Personnel Wages     </t>
  </si>
  <si>
    <t>Employee Related Expenses (ERE)</t>
  </si>
  <si>
    <t xml:space="preserve">Student Employees ERE </t>
  </si>
  <si>
    <t xml:space="preserve">Total Employee Related Expenses     </t>
  </si>
  <si>
    <t>Supplies &amp; Related Operations</t>
  </si>
  <si>
    <t>Category (Object Codes 3000-5935)</t>
  </si>
  <si>
    <t>Supplies/Operations Expenses</t>
  </si>
  <si>
    <t>New Fruit Trees</t>
  </si>
  <si>
    <t>New trees to expand the orchard</t>
  </si>
  <si>
    <t>Increasing orchard size and tying into existing system</t>
  </si>
  <si>
    <t>Soil amendments, soil moisture sensors, irrigation lines, pavers, wiring</t>
  </si>
  <si>
    <t>Greenhouse Rental (4 months)</t>
  </si>
  <si>
    <t xml:space="preserve">Houses aquaponics system used to create the natural fertilizer and </t>
  </si>
  <si>
    <t xml:space="preserve">Double Fence Gate </t>
  </si>
  <si>
    <t>Two 3-ft gates to provide vehicle access to greenhouse</t>
  </si>
  <si>
    <t>Tree safe white paint</t>
  </si>
  <si>
    <t>Plant safe white paint to paint trunks, reduces insect and sun damage</t>
  </si>
  <si>
    <t>Shade Cloth</t>
  </si>
  <si>
    <t xml:space="preserve">Protect trees during summer months </t>
  </si>
  <si>
    <t>Insect Bags for fruit (200 units)</t>
  </si>
  <si>
    <t>Bags to protect developing fruit from insects</t>
  </si>
  <si>
    <t>Frost Cloth</t>
  </si>
  <si>
    <t>Frost cloth for protecting citrus trees during winter</t>
  </si>
  <si>
    <t>Metal Sign</t>
  </si>
  <si>
    <t>Metal sign to display QR code and information about project</t>
  </si>
  <si>
    <t>Paper and Printing Supplies</t>
  </si>
  <si>
    <t xml:space="preserve">Flyers/pamphlets about sustainable orchard andother printable materials to boost awareness of sustainable orchard. </t>
  </si>
  <si>
    <t xml:space="preserve">Total Supplies &amp; Related Operations     </t>
  </si>
  <si>
    <t>Travel</t>
  </si>
  <si>
    <t>Category (Object Codes 7000-7980)</t>
  </si>
  <si>
    <t>Air Travel</t>
  </si>
  <si>
    <t>Ground Travel</t>
  </si>
  <si>
    <t>Hotels</t>
  </si>
  <si>
    <t>Other Travel</t>
  </si>
  <si>
    <t xml:space="preserve">Total Travel     </t>
  </si>
  <si>
    <t>Total Mini Grant Funding Request</t>
  </si>
  <si>
    <t>Funding Request Amount</t>
  </si>
  <si>
    <t xml:space="preserve">Total Mini Grant Funding Request     </t>
  </si>
  <si>
    <t xml:space="preserve">Rounded Mini Grant Funding Request     </t>
  </si>
  <si>
    <r>
      <rPr>
        <b/>
        <u/>
        <sz val="11"/>
        <color rgb="FF000000"/>
        <rFont val="Calibri"/>
      </rPr>
      <t>Instructions:</t>
    </r>
    <r>
      <rPr>
        <sz val="11"/>
        <color rgb="FF000000"/>
        <rFont val="Calibri"/>
      </rPr>
      <t xml:space="preserve"> This sheet is a summary of all information contained in this Excel document and includes space for additional funding sources, if applicable. 
Once the  Project Name field is completed, the Project Name will auto populate at the top of each sheet in this document. All information in the Project Budget Summary section will auto populate based on information you input into the "Mini Grant Operating Budget" sheet at the bottom of this document. 
Please mind the pop-up notes associated with the Additional Funding Sources cells. Having additional funding sources to support your project is not required but may increase the likelihood of your project being approved for funding. Additional funding sources may include matching or partial matching funds from a department, another grant, etc. </t>
    </r>
    <r>
      <rPr>
        <b/>
        <sz val="11"/>
        <color rgb="FF000000"/>
        <rFont val="Calibri"/>
      </rPr>
      <t xml:space="preserve">In-kind support </t>
    </r>
    <r>
      <rPr>
        <b/>
        <u/>
        <sz val="11"/>
        <color rgb="FF000000"/>
        <rFont val="Calibri"/>
      </rPr>
      <t>should</t>
    </r>
    <r>
      <rPr>
        <b/>
        <sz val="11"/>
        <color rgb="FF000000"/>
        <rFont val="Calibri"/>
      </rPr>
      <t xml:space="preserve"> be included. Applicants must disclose additional/ supporting funds and their amounts.
</t>
    </r>
    <r>
      <rPr>
        <sz val="11"/>
        <color rgb="FF000000"/>
        <rFont val="Calibri"/>
      </rPr>
      <t xml:space="preserve">
If you believe there is a formula error that needs to be corrected, need assistance completing this template, or have any other issues, please reach out to the CSF Coordinator, Emily Haworth, at </t>
    </r>
    <r>
      <rPr>
        <b/>
        <sz val="11"/>
        <color rgb="FF000000"/>
        <rFont val="Calibri"/>
      </rPr>
      <t>emilyhaworth@arizona.edu</t>
    </r>
    <r>
      <rPr>
        <sz val="11"/>
        <color rgb="FF000000"/>
        <rFont val="Calibri"/>
      </rPr>
      <t xml:space="preserve">. </t>
    </r>
  </si>
  <si>
    <t>Project Information Summary</t>
  </si>
  <si>
    <t>Project Name</t>
  </si>
  <si>
    <t>Sustainable Orchard</t>
  </si>
  <si>
    <t>Department Name (no abbreviations please)</t>
  </si>
  <si>
    <t>Biosystems Engineering  </t>
  </si>
  <si>
    <t>KFS Account Number</t>
  </si>
  <si>
    <t>Subaccount Number</t>
  </si>
  <si>
    <t>Project Code</t>
  </si>
  <si>
    <t>MG 26.06</t>
  </si>
  <si>
    <t>Project Start Date</t>
  </si>
  <si>
    <t>Project End Date</t>
  </si>
  <si>
    <t>Project Budget Summary</t>
  </si>
  <si>
    <t>Total Student Employee Wages &amp; ERE</t>
  </si>
  <si>
    <t>Total Supplies &amp; Related Operations</t>
  </si>
  <si>
    <t>Total Travel</t>
  </si>
  <si>
    <t>Additional Funding Sources Summary</t>
  </si>
  <si>
    <t>Additional Funding Source(s) &amp; Description(s)</t>
  </si>
  <si>
    <t xml:space="preserve">Total Additional Funding Sources     </t>
  </si>
  <si>
    <t xml:space="preserve">Total Project Funding Across All Sources     </t>
  </si>
  <si>
    <t xml:space="preserve">Percent of Project Funded by the CSF     </t>
  </si>
  <si>
    <t>Campus Sustainability Fund - Mini Grant Funding Request - Additional Information &amp; Definitions</t>
  </si>
  <si>
    <t xml:space="preserve">   Personnel Summary Information &amp; Definitions:</t>
  </si>
  <si>
    <r>
      <rPr>
        <b/>
        <i/>
        <sz val="11"/>
        <color rgb="FF000000"/>
        <rFont val="Calibri"/>
      </rPr>
      <t xml:space="preserve">     * Minimum Wage: </t>
    </r>
    <r>
      <rPr>
        <sz val="11"/>
        <color rgb="FF000000"/>
        <rFont val="Calibri"/>
      </rPr>
      <t xml:space="preserve">Please ensure that all hourly rates meet the minimum wage. Minimum wage for student employees is currently $14.70 per hour. Minimum wage is expected to rise in future years. </t>
    </r>
  </si>
  <si>
    <r>
      <rPr>
        <b/>
        <sz val="11"/>
        <color rgb="FF000000"/>
        <rFont val="Calibri"/>
      </rPr>
      <t xml:space="preserve">     * </t>
    </r>
    <r>
      <rPr>
        <b/>
        <i/>
        <sz val="11"/>
        <color rgb="FF000000"/>
        <rFont val="Calibri"/>
      </rPr>
      <t>Student Stipends</t>
    </r>
    <r>
      <rPr>
        <b/>
        <sz val="11"/>
        <color rgb="FF000000"/>
        <rFont val="Calibri"/>
      </rPr>
      <t>:</t>
    </r>
    <r>
      <rPr>
        <sz val="11"/>
        <color rgb="FF000000"/>
        <rFont val="Calibri"/>
      </rPr>
      <t xml:space="preserve"> The CSF does not fund student stipends unless an explicit exception has been made. The Committee strongly supports paying students the minimum wage or higher as an hourly employee. Stipends can be added as an expense on the operating budget tab. Applicants may pay more than the current minimum wage if they feel it is appropriate. If you require an exception from the CSF Committee, please contact Emily Haworth at emilyhaworth@arizona.edu.</t>
    </r>
  </si>
  <si>
    <r>
      <rPr>
        <sz val="11"/>
        <color rgb="FF000000"/>
        <rFont val="Calibri"/>
      </rPr>
      <t xml:space="preserve">     </t>
    </r>
    <r>
      <rPr>
        <b/>
        <i/>
        <sz val="11"/>
        <color rgb="FF000000"/>
        <rFont val="Calibri"/>
      </rPr>
      <t xml:space="preserve">* Employee Related Expenses (ERE): </t>
    </r>
    <r>
      <rPr>
        <sz val="11"/>
        <color rgb="FF000000"/>
        <rFont val="Calibri"/>
      </rPr>
      <t xml:space="preserve">The University of Arizona is committed to providing employees with important benefits such as health insurance, retirement plans, worker’s compensation, liability insurance, and more. These benefits are called employee related expenses or ERE. These change from year to year, but the CSF will use the current fiscal year's rate. For Fiscal Year 2026 (https://finance.arizona.edu/accounting/ere-rates), these rates are as follows and are automatically used in the Mini Grant Personnel Summary Sheet. </t>
    </r>
  </si>
  <si>
    <t>Fiscal Year 2026</t>
  </si>
  <si>
    <t xml:space="preserve">   Operating Budget Information &amp; Definitions:</t>
  </si>
  <si>
    <r>
      <rPr>
        <sz val="11"/>
        <color rgb="FF000000"/>
        <rFont val="Calibri"/>
      </rPr>
      <t xml:space="preserve">     </t>
    </r>
    <r>
      <rPr>
        <b/>
        <i/>
        <sz val="11"/>
        <color rgb="FF000000"/>
        <rFont val="Calibri"/>
      </rPr>
      <t>* Fiscal Year</t>
    </r>
    <r>
      <rPr>
        <sz val="11"/>
        <color rgb="FF000000"/>
        <rFont val="Calibri"/>
      </rPr>
      <t>:</t>
    </r>
    <r>
      <rPr>
        <b/>
        <sz val="11"/>
        <color rgb="FF000000"/>
        <rFont val="Calibri"/>
      </rPr>
      <t xml:space="preserve"> </t>
    </r>
    <r>
      <rPr>
        <sz val="11"/>
        <color rgb="FF000000"/>
        <rFont val="Calibri"/>
      </rPr>
      <t>The University operates on fiscal years which run from July 1 through June 30. For example, fiscal year 2026 (FY 2026) is July 1, 2025 to June 30, 2026. All funding for Mini Grants is attached to the University of Arizona's fiscal year schedule with approved funding dispersed within two weeks of project approval and must be spent by June 30. Funding not used within the approved fiscal year must be returned to the Campus Sustainability Fund and spending outside of the approved time period will require repayment to the CSF. 
     *</t>
    </r>
    <r>
      <rPr>
        <b/>
        <i/>
        <sz val="11"/>
        <color rgb="FF000000"/>
        <rFont val="Calibri"/>
      </rPr>
      <t>Estimate Request from University Facility Services:</t>
    </r>
    <r>
      <rPr>
        <sz val="11"/>
        <color rgb="FF000000"/>
        <rFont val="Calibri"/>
      </rPr>
      <t xml:space="preserve"> Generating estimates is not a free service. However, UFS has granted the Campus Sustainability Fund program an exception, and departments will not have to pay for the estimate up front. Applicants must build the fee for the estimate into their budget proposal and CSF will pay for this service only if funded. The estimate fees are a separate expense that does not count towards the total Renovation Cost. Charge for Estimates:
•	$100 - Less than $10,000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</si>
</sst>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dd\-mmm\-yy"/>
    <numFmt numFmtId="165" formatCode="_(&quot;$&quot;* #,##0.00_);_(&quot;$&quot;* \(#,##0.00\);_(&quot;$&quot;* &quot;-&quot;???_);_(@_)"/>
    <numFmt numFmtId="166" formatCode="0.0%"/>
    <numFmt numFmtId="167" formatCode="_([$$-409]* #,##0.00_);_([$$-409]* \(#,##0.00\);_([$$-409]* &quot;-&quot;??_);_(@_)"/>
  </numFmts>
  <fonts count="31">
    <font>
      <sz val="11"/>
      <color theme="1"/>
      <name val="Arial"/>
    </font>
    <font>
      <sz val="11"/>
      <color theme="1"/>
      <name val="Calibri"/>
      <family val="2"/>
      <scheme val="minor"/>
    </font>
    <font>
      <sz val="11"/>
      <color theme="1"/>
      <name val="Calibri"/>
      <family val="2"/>
      <scheme val="minor"/>
    </font>
    <font>
      <sz val="11"/>
      <color theme="1"/>
      <name val="Arial"/>
      <family val="2"/>
    </font>
    <font>
      <b/>
      <sz val="11"/>
      <color theme="0"/>
      <name val="Calibri"/>
      <family val="2"/>
      <scheme val="minor"/>
    </font>
    <font>
      <b/>
      <sz val="11"/>
      <color theme="1"/>
      <name val="Calibri"/>
      <family val="2"/>
      <scheme val="minor"/>
    </font>
    <font>
      <sz val="11"/>
      <name val="Calibri"/>
      <family val="2"/>
      <scheme val="minor"/>
    </font>
    <font>
      <sz val="8"/>
      <name val="Arial"/>
      <family val="2"/>
    </font>
    <font>
      <b/>
      <sz val="14"/>
      <color theme="0"/>
      <name val="Calibri"/>
      <family val="2"/>
      <scheme val="minor"/>
    </font>
    <font>
      <b/>
      <sz val="20"/>
      <color rgb="FFFFFFFF"/>
      <name val="Calibri"/>
      <family val="2"/>
      <scheme val="minor"/>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i/>
      <sz val="11"/>
      <color theme="1"/>
      <name val="Calibri"/>
      <family val="2"/>
      <scheme val="major"/>
    </font>
    <font>
      <sz val="11"/>
      <color theme="0"/>
      <name val="Calibri"/>
      <family val="2"/>
      <scheme val="major"/>
    </font>
    <font>
      <b/>
      <sz val="20"/>
      <color theme="0"/>
      <name val="Calibri"/>
      <family val="2"/>
      <scheme val="major"/>
    </font>
    <font>
      <b/>
      <sz val="11"/>
      <name val="Calibri"/>
      <family val="2"/>
      <scheme val="major"/>
    </font>
    <font>
      <b/>
      <i/>
      <sz val="11"/>
      <color theme="1"/>
      <name val="Calibri"/>
      <family val="2"/>
      <scheme val="major"/>
    </font>
    <font>
      <sz val="11"/>
      <color theme="1"/>
      <name val="Arial"/>
      <family val="2"/>
    </font>
    <font>
      <b/>
      <sz val="11"/>
      <color rgb="FFFF0000"/>
      <name val="Calibri"/>
      <family val="2"/>
      <scheme val="major"/>
    </font>
    <font>
      <b/>
      <i/>
      <sz val="14"/>
      <color theme="1"/>
      <name val="Calibri"/>
      <family val="2"/>
      <scheme val="major"/>
    </font>
    <font>
      <b/>
      <i/>
      <sz val="11"/>
      <color rgb="FF000000"/>
      <name val="Calibri"/>
    </font>
    <font>
      <sz val="11"/>
      <color rgb="FF000000"/>
      <name val="Calibri"/>
    </font>
    <font>
      <b/>
      <sz val="11"/>
      <color rgb="FF000000"/>
      <name val="Calibri"/>
    </font>
    <font>
      <b/>
      <sz val="11"/>
      <color rgb="FFFF0000"/>
      <name val="Calibri"/>
    </font>
    <font>
      <b/>
      <sz val="11"/>
      <color theme="1"/>
      <name val="Calibri"/>
    </font>
    <font>
      <b/>
      <u/>
      <sz val="11"/>
      <color rgb="FF000000"/>
      <name val="Calibri"/>
    </font>
    <font>
      <sz val="11"/>
      <color theme="1"/>
      <name val="Calibri"/>
    </font>
  </fonts>
  <fills count="11">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s>
  <borders count="58">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rgb="FF000000"/>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44" fontId="3" fillId="0" borderId="0" applyFont="0" applyFill="0" applyBorder="0" applyAlignment="0" applyProtection="0"/>
    <xf numFmtId="9" fontId="21" fillId="0" borderId="0" applyFont="0" applyFill="0" applyBorder="0" applyAlignment="0" applyProtection="0"/>
  </cellStyleXfs>
  <cellXfs count="241">
    <xf numFmtId="0" fontId="0" fillId="0" borderId="0" xfId="0"/>
    <xf numFmtId="0" fontId="2" fillId="0" borderId="0" xfId="0" applyFont="1"/>
    <xf numFmtId="0" fontId="4" fillId="7" borderId="1" xfId="0" applyFont="1" applyFill="1" applyBorder="1" applyAlignment="1">
      <alignment horizontal="right" vertical="center"/>
    </xf>
    <xf numFmtId="0" fontId="4" fillId="3" borderId="12" xfId="0" applyFont="1" applyFill="1" applyBorder="1" applyAlignment="1">
      <alignment horizontal="right" vertical="center"/>
    </xf>
    <xf numFmtId="44" fontId="6" fillId="0" borderId="13" xfId="0" applyNumberFormat="1" applyFont="1" applyBorder="1" applyAlignment="1">
      <alignment horizontal="right" vertical="center"/>
    </xf>
    <xf numFmtId="0" fontId="2" fillId="0" borderId="1" xfId="0" applyFont="1" applyBorder="1"/>
    <xf numFmtId="0" fontId="11" fillId="0" borderId="0" xfId="0" applyFont="1"/>
    <xf numFmtId="0" fontId="13" fillId="0" borderId="10" xfId="0" applyFont="1" applyBorder="1" applyAlignment="1">
      <alignment horizontal="center" vertical="center"/>
    </xf>
    <xf numFmtId="0" fontId="14" fillId="7" borderId="15" xfId="0" applyFont="1" applyFill="1" applyBorder="1" applyAlignment="1">
      <alignment horizontal="center" vertical="center"/>
    </xf>
    <xf numFmtId="0" fontId="14" fillId="7" borderId="17" xfId="0" applyFont="1" applyFill="1" applyBorder="1" applyAlignment="1">
      <alignment horizontal="center" vertical="center"/>
    </xf>
    <xf numFmtId="0" fontId="13" fillId="0" borderId="19" xfId="0" applyFont="1" applyBorder="1" applyAlignment="1">
      <alignment horizontal="left" vertical="center"/>
    </xf>
    <xf numFmtId="0" fontId="13" fillId="0" borderId="26" xfId="0" applyFont="1" applyBorder="1" applyAlignment="1">
      <alignment horizontal="left" vertical="center"/>
    </xf>
    <xf numFmtId="0" fontId="11" fillId="0" borderId="1" xfId="0" applyFont="1" applyBorder="1"/>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1" fillId="0" borderId="25" xfId="0" applyFont="1" applyBorder="1" applyAlignment="1">
      <alignment horizontal="left" vertical="center"/>
    </xf>
    <xf numFmtId="44" fontId="11" fillId="0" borderId="40" xfId="1" applyFont="1" applyBorder="1" applyAlignment="1">
      <alignment horizontal="center" vertical="center"/>
    </xf>
    <xf numFmtId="0" fontId="11" fillId="7" borderId="5" xfId="0" applyFont="1" applyFill="1" applyBorder="1" applyAlignment="1">
      <alignment horizontal="left" vertical="center"/>
    </xf>
    <xf numFmtId="0" fontId="11" fillId="7" borderId="1" xfId="0" applyFont="1" applyFill="1" applyBorder="1" applyAlignment="1">
      <alignment horizontal="left" vertical="center"/>
    </xf>
    <xf numFmtId="0" fontId="13" fillId="0" borderId="22" xfId="0" applyFont="1" applyBorder="1" applyAlignment="1">
      <alignment horizontal="center" vertical="center"/>
    </xf>
    <xf numFmtId="44" fontId="11" fillId="0" borderId="7" xfId="1" applyFont="1" applyBorder="1" applyAlignment="1">
      <alignment horizontal="center" vertical="center"/>
    </xf>
    <xf numFmtId="0" fontId="11" fillId="7" borderId="15" xfId="0" applyFont="1" applyFill="1" applyBorder="1" applyAlignment="1">
      <alignment horizontal="left" vertical="center"/>
    </xf>
    <xf numFmtId="0" fontId="11" fillId="7" borderId="17" xfId="0" applyFont="1" applyFill="1" applyBorder="1" applyAlignment="1">
      <alignment horizontal="left" vertical="center"/>
    </xf>
    <xf numFmtId="0" fontId="11" fillId="7" borderId="8" xfId="0" applyFont="1" applyFill="1" applyBorder="1" applyAlignment="1">
      <alignment horizontal="left" vertical="center"/>
    </xf>
    <xf numFmtId="0" fontId="11" fillId="6" borderId="23" xfId="0" applyFont="1" applyFill="1" applyBorder="1" applyAlignment="1">
      <alignment horizontal="left" vertical="center"/>
    </xf>
    <xf numFmtId="0" fontId="16" fillId="6" borderId="28" xfId="0" applyFont="1" applyFill="1" applyBorder="1" applyAlignment="1">
      <alignment horizontal="center"/>
    </xf>
    <xf numFmtId="0" fontId="11" fillId="7" borderId="2" xfId="0" applyFont="1" applyFill="1" applyBorder="1" applyAlignment="1">
      <alignment horizontal="left" vertical="center"/>
    </xf>
    <xf numFmtId="0" fontId="13" fillId="6" borderId="23" xfId="0" applyFont="1" applyFill="1" applyBorder="1" applyAlignment="1">
      <alignment horizontal="left" vertical="center"/>
    </xf>
    <xf numFmtId="0" fontId="13" fillId="6" borderId="28" xfId="0" applyFont="1" applyFill="1" applyBorder="1" applyAlignment="1">
      <alignment horizontal="left" vertical="center"/>
    </xf>
    <xf numFmtId="0" fontId="13" fillId="7" borderId="1" xfId="0" applyFont="1" applyFill="1" applyBorder="1" applyAlignment="1">
      <alignment horizontal="left" vertical="center"/>
    </xf>
    <xf numFmtId="0" fontId="17" fillId="0" borderId="1" xfId="0" applyFont="1" applyBorder="1"/>
    <xf numFmtId="0" fontId="17" fillId="0" borderId="0" xfId="0" applyFont="1"/>
    <xf numFmtId="0" fontId="11"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center" vertical="center"/>
    </xf>
    <xf numFmtId="0" fontId="2" fillId="0" borderId="0" xfId="0" applyFont="1" applyAlignment="1">
      <alignment wrapText="1"/>
    </xf>
    <xf numFmtId="0" fontId="11" fillId="0" borderId="11" xfId="0" applyFont="1" applyBorder="1" applyAlignment="1">
      <alignment horizontal="center" vertical="center" wrapText="1"/>
    </xf>
    <xf numFmtId="44" fontId="11" fillId="0" borderId="13" xfId="0" applyNumberFormat="1" applyFont="1" applyBorder="1" applyAlignment="1">
      <alignment horizontal="center" vertical="center"/>
    </xf>
    <xf numFmtId="44" fontId="11" fillId="7" borderId="25" xfId="0" applyNumberFormat="1" applyFont="1" applyFill="1" applyBorder="1" applyAlignment="1">
      <alignment horizontal="center" vertical="center"/>
    </xf>
    <xf numFmtId="44" fontId="11" fillId="0" borderId="22" xfId="0" applyNumberFormat="1" applyFont="1" applyBorder="1" applyAlignment="1">
      <alignment horizontal="center" vertical="center"/>
    </xf>
    <xf numFmtId="44" fontId="11" fillId="0" borderId="22" xfId="1" applyFont="1" applyBorder="1" applyAlignment="1">
      <alignment horizontal="center" vertical="center"/>
    </xf>
    <xf numFmtId="0" fontId="13" fillId="6" borderId="23" xfId="0" applyFont="1" applyFill="1" applyBorder="1" applyAlignment="1">
      <alignment horizontal="center"/>
    </xf>
    <xf numFmtId="0" fontId="13" fillId="6" borderId="23" xfId="0" applyFont="1" applyFill="1" applyBorder="1" applyAlignment="1">
      <alignment horizontal="center" wrapText="1"/>
    </xf>
    <xf numFmtId="0" fontId="11" fillId="0" borderId="23" xfId="0" applyFont="1" applyBorder="1" applyAlignment="1">
      <alignment horizontal="center"/>
    </xf>
    <xf numFmtId="0" fontId="13" fillId="0" borderId="19" xfId="0" applyFont="1" applyBorder="1" applyAlignment="1">
      <alignment horizontal="center" vertical="center"/>
    </xf>
    <xf numFmtId="0" fontId="11" fillId="7" borderId="5" xfId="0" applyFont="1" applyFill="1" applyBorder="1"/>
    <xf numFmtId="0" fontId="11" fillId="7" borderId="1" xfId="0" applyFont="1" applyFill="1" applyBorder="1"/>
    <xf numFmtId="0" fontId="11" fillId="7" borderId="6" xfId="0" applyFont="1" applyFill="1" applyBorder="1"/>
    <xf numFmtId="0" fontId="6" fillId="0" borderId="0" xfId="0" applyFont="1"/>
    <xf numFmtId="44" fontId="11" fillId="6" borderId="22" xfId="1" applyFont="1" applyFill="1" applyBorder="1" applyAlignment="1">
      <alignment horizontal="center" vertical="center"/>
    </xf>
    <xf numFmtId="44" fontId="11" fillId="6" borderId="45" xfId="1" applyFont="1" applyFill="1" applyBorder="1" applyAlignment="1">
      <alignment horizontal="center" vertical="center"/>
    </xf>
    <xf numFmtId="9" fontId="11" fillId="0" borderId="13" xfId="2" applyFont="1" applyBorder="1" applyAlignment="1">
      <alignment horizontal="center" vertical="center"/>
    </xf>
    <xf numFmtId="0" fontId="0" fillId="0" borderId="1" xfId="0" applyBorder="1"/>
    <xf numFmtId="165" fontId="2" fillId="0" borderId="0" xfId="0" applyNumberFormat="1" applyFont="1"/>
    <xf numFmtId="165" fontId="6" fillId="0" borderId="14" xfId="0" applyNumberFormat="1" applyFont="1" applyBorder="1" applyAlignment="1">
      <alignment horizontal="right" vertical="center"/>
    </xf>
    <xf numFmtId="165" fontId="11" fillId="9" borderId="6" xfId="0" applyNumberFormat="1" applyFont="1" applyFill="1" applyBorder="1" applyAlignment="1">
      <alignment horizontal="left" vertical="center" wrapText="1"/>
    </xf>
    <xf numFmtId="44" fontId="2" fillId="0" borderId="0" xfId="0" applyNumberFormat="1" applyFont="1"/>
    <xf numFmtId="1" fontId="2" fillId="0" borderId="0" xfId="0" applyNumberFormat="1" applyFont="1"/>
    <xf numFmtId="0" fontId="11" fillId="0" borderId="38" xfId="0" applyFont="1" applyBorder="1" applyAlignment="1">
      <alignment horizontal="left" vertical="center"/>
    </xf>
    <xf numFmtId="0" fontId="13" fillId="6" borderId="27" xfId="0" applyFont="1" applyFill="1" applyBorder="1" applyAlignment="1">
      <alignment horizontal="left" vertical="center"/>
    </xf>
    <xf numFmtId="44" fontId="11" fillId="6" borderId="38" xfId="1" applyFont="1" applyFill="1" applyBorder="1" applyAlignment="1">
      <alignment horizontal="center" vertical="center"/>
    </xf>
    <xf numFmtId="0" fontId="13" fillId="8" borderId="10" xfId="0" applyFont="1" applyFill="1" applyBorder="1" applyAlignment="1">
      <alignment horizontal="left" vertical="center"/>
    </xf>
    <xf numFmtId="166" fontId="11" fillId="10" borderId="10" xfId="2" applyNumberFormat="1" applyFont="1" applyFill="1" applyBorder="1" applyAlignment="1">
      <alignment horizontal="left" vertical="center" wrapText="1"/>
    </xf>
    <xf numFmtId="0" fontId="5" fillId="0" borderId="18" xfId="0" applyFont="1" applyBorder="1" applyAlignment="1">
      <alignment horizontal="center" vertical="center"/>
    </xf>
    <xf numFmtId="0" fontId="6" fillId="0" borderId="1" xfId="0" applyFont="1" applyBorder="1"/>
    <xf numFmtId="0" fontId="5" fillId="0" borderId="24" xfId="0" applyFont="1" applyBorder="1" applyAlignment="1">
      <alignment horizontal="center" vertical="center"/>
    </xf>
    <xf numFmtId="0" fontId="5" fillId="0" borderId="34" xfId="0" applyFont="1" applyBorder="1" applyAlignment="1">
      <alignment horizontal="center" vertical="center"/>
    </xf>
    <xf numFmtId="165" fontId="5" fillId="0" borderId="41" xfId="0" applyNumberFormat="1" applyFont="1" applyBorder="1" applyAlignment="1">
      <alignment horizontal="center" vertical="center"/>
    </xf>
    <xf numFmtId="0" fontId="11" fillId="0" borderId="0" xfId="0" applyFont="1" applyAlignment="1">
      <alignment wrapText="1"/>
    </xf>
    <xf numFmtId="0" fontId="11" fillId="7" borderId="5" xfId="0" applyFont="1" applyFill="1" applyBorder="1" applyAlignment="1">
      <alignment wrapText="1"/>
    </xf>
    <xf numFmtId="0" fontId="11" fillId="0" borderId="22" xfId="0" applyFont="1" applyBorder="1" applyAlignment="1">
      <alignment horizontal="left" wrapText="1"/>
    </xf>
    <xf numFmtId="0" fontId="11" fillId="0" borderId="38" xfId="0" applyFont="1" applyBorder="1" applyAlignment="1">
      <alignment horizontal="left" wrapText="1"/>
    </xf>
    <xf numFmtId="0" fontId="11" fillId="0" borderId="25" xfId="0" quotePrefix="1" applyFont="1" applyBorder="1" applyAlignment="1">
      <alignment horizontal="left" wrapText="1"/>
    </xf>
    <xf numFmtId="0" fontId="10" fillId="0" borderId="44" xfId="0" applyFont="1" applyBorder="1" applyAlignment="1">
      <alignment horizontal="center" wrapText="1"/>
    </xf>
    <xf numFmtId="0" fontId="11" fillId="0" borderId="44" xfId="0" applyFont="1" applyBorder="1" applyAlignment="1">
      <alignment horizontal="left" vertical="center" wrapText="1"/>
    </xf>
    <xf numFmtId="164" fontId="11" fillId="0" borderId="44" xfId="0" applyNumberFormat="1" applyFont="1" applyBorder="1" applyAlignment="1">
      <alignment horizontal="left" vertical="center" wrapText="1"/>
    </xf>
    <xf numFmtId="0" fontId="15" fillId="3" borderId="7" xfId="0" applyFont="1" applyFill="1" applyBorder="1" applyAlignment="1">
      <alignment horizontal="right" vertical="center" wrapText="1"/>
    </xf>
    <xf numFmtId="0" fontId="19" fillId="0" borderId="22" xfId="0" applyFont="1" applyBorder="1" applyAlignment="1">
      <alignment horizontal="center" wrapText="1"/>
    </xf>
    <xf numFmtId="0" fontId="11" fillId="6" borderId="22" xfId="0" applyFont="1" applyFill="1" applyBorder="1" applyAlignment="1">
      <alignment horizontal="left" vertical="center" wrapText="1"/>
    </xf>
    <xf numFmtId="0" fontId="11" fillId="7" borderId="6" xfId="0" applyFont="1" applyFill="1" applyBorder="1" applyAlignment="1">
      <alignment wrapText="1"/>
    </xf>
    <xf numFmtId="0" fontId="14" fillId="7" borderId="16" xfId="0" applyFont="1" applyFill="1" applyBorder="1" applyAlignment="1">
      <alignment horizontal="center" vertical="center" wrapText="1"/>
    </xf>
    <xf numFmtId="0" fontId="13" fillId="0" borderId="37" xfId="0" applyFont="1" applyBorder="1" applyAlignment="1">
      <alignment horizontal="left" vertical="center" wrapText="1"/>
    </xf>
    <xf numFmtId="0" fontId="13" fillId="7" borderId="32" xfId="0" applyFont="1" applyFill="1" applyBorder="1" applyAlignment="1">
      <alignment horizontal="left" vertical="center" wrapText="1"/>
    </xf>
    <xf numFmtId="39" fontId="11" fillId="6" borderId="32" xfId="0" applyNumberFormat="1" applyFont="1" applyFill="1" applyBorder="1" applyAlignment="1">
      <alignment horizontal="left" vertical="center" wrapText="1"/>
    </xf>
    <xf numFmtId="39" fontId="11" fillId="6" borderId="9" xfId="0" applyNumberFormat="1" applyFont="1" applyFill="1" applyBorder="1" applyAlignment="1">
      <alignment horizontal="left" vertical="center" wrapText="1"/>
    </xf>
    <xf numFmtId="39" fontId="11" fillId="7" borderId="6" xfId="0" applyNumberFormat="1" applyFont="1" applyFill="1" applyBorder="1" applyAlignment="1">
      <alignment horizontal="left" vertical="center" wrapText="1"/>
    </xf>
    <xf numFmtId="39" fontId="11" fillId="6" borderId="33" xfId="0" applyNumberFormat="1" applyFont="1" applyFill="1" applyBorder="1" applyAlignment="1">
      <alignment horizontal="left" vertical="center" wrapText="1"/>
    </xf>
    <xf numFmtId="39" fontId="11" fillId="7" borderId="9" xfId="0" applyNumberFormat="1" applyFont="1" applyFill="1" applyBorder="1" applyAlignment="1">
      <alignment horizontal="left" vertical="center" wrapText="1"/>
    </xf>
    <xf numFmtId="39" fontId="11" fillId="6" borderId="32" xfId="0" applyNumberFormat="1" applyFont="1" applyFill="1" applyBorder="1" applyAlignment="1">
      <alignment horizontal="left" wrapText="1"/>
    </xf>
    <xf numFmtId="0" fontId="13" fillId="6" borderId="32" xfId="0" applyFont="1" applyFill="1" applyBorder="1" applyAlignment="1">
      <alignment horizontal="left" vertical="center" wrapText="1"/>
    </xf>
    <xf numFmtId="39" fontId="11" fillId="7" borderId="32" xfId="0" applyNumberFormat="1" applyFont="1" applyFill="1" applyBorder="1" applyAlignment="1">
      <alignment horizontal="left" vertical="center" wrapText="1"/>
    </xf>
    <xf numFmtId="39" fontId="11" fillId="7" borderId="33" xfId="0" applyNumberFormat="1" applyFont="1" applyFill="1" applyBorder="1" applyAlignment="1">
      <alignment horizontal="left" vertical="center" wrapText="1"/>
    </xf>
    <xf numFmtId="0" fontId="13" fillId="7" borderId="6" xfId="0" applyFont="1" applyFill="1" applyBorder="1" applyAlignment="1">
      <alignment horizontal="left" vertical="center" wrapText="1"/>
    </xf>
    <xf numFmtId="0" fontId="0" fillId="0" borderId="0" xfId="0" applyAlignment="1">
      <alignment wrapText="1"/>
    </xf>
    <xf numFmtId="0" fontId="13" fillId="7" borderId="1" xfId="0" applyFont="1" applyFill="1" applyBorder="1" applyAlignment="1">
      <alignment horizontal="center" vertical="center"/>
    </xf>
    <xf numFmtId="0" fontId="13" fillId="0" borderId="42" xfId="0" applyFont="1" applyBorder="1" applyAlignment="1">
      <alignment horizontal="center" vertical="center"/>
    </xf>
    <xf numFmtId="44" fontId="11" fillId="7" borderId="12" xfId="0" applyNumberFormat="1" applyFont="1" applyFill="1" applyBorder="1" applyAlignment="1">
      <alignment horizontal="center" vertical="center"/>
    </xf>
    <xf numFmtId="39" fontId="11" fillId="7" borderId="4" xfId="0" applyNumberFormat="1" applyFont="1" applyFill="1" applyBorder="1" applyAlignment="1">
      <alignment horizontal="left" vertical="center" wrapText="1"/>
    </xf>
    <xf numFmtId="39" fontId="11" fillId="6" borderId="11" xfId="0" applyNumberFormat="1" applyFont="1" applyFill="1" applyBorder="1" applyAlignment="1">
      <alignment horizontal="left" vertical="center" wrapText="1"/>
    </xf>
    <xf numFmtId="0" fontId="11" fillId="7" borderId="4" xfId="0" applyFont="1" applyFill="1" applyBorder="1" applyAlignment="1">
      <alignment horizontal="left" vertical="center"/>
    </xf>
    <xf numFmtId="0" fontId="11" fillId="7" borderId="7" xfId="0" applyFont="1" applyFill="1" applyBorder="1" applyAlignment="1">
      <alignment horizontal="left" vertical="center"/>
    </xf>
    <xf numFmtId="0" fontId="22" fillId="0" borderId="16" xfId="0" applyFont="1" applyBorder="1" applyAlignment="1">
      <alignment horizontal="center" vertical="center"/>
    </xf>
    <xf numFmtId="0" fontId="13" fillId="0" borderId="36" xfId="0" applyFont="1" applyBorder="1" applyAlignment="1">
      <alignment horizontal="center" vertical="center"/>
    </xf>
    <xf numFmtId="39" fontId="11" fillId="7" borderId="9" xfId="0" applyNumberFormat="1" applyFont="1" applyFill="1" applyBorder="1" applyAlignment="1">
      <alignment horizontal="left" vertical="center"/>
    </xf>
    <xf numFmtId="166" fontId="11" fillId="0" borderId="1" xfId="2" applyNumberFormat="1" applyFont="1" applyFill="1" applyBorder="1" applyAlignment="1">
      <alignment horizontal="left" vertical="center" wrapText="1"/>
    </xf>
    <xf numFmtId="167" fontId="11" fillId="6" borderId="10" xfId="1" applyNumberFormat="1" applyFont="1" applyFill="1" applyBorder="1" applyAlignment="1">
      <alignment horizontal="center" vertical="center"/>
    </xf>
    <xf numFmtId="0" fontId="11" fillId="9" borderId="5" xfId="0" applyFont="1" applyFill="1" applyBorder="1" applyAlignment="1">
      <alignment horizontal="left" vertical="center" wrapText="1"/>
    </xf>
    <xf numFmtId="0" fontId="11" fillId="9" borderId="1" xfId="0" applyFont="1" applyFill="1" applyBorder="1" applyAlignment="1">
      <alignment horizontal="left" vertical="center"/>
    </xf>
    <xf numFmtId="0" fontId="22" fillId="0" borderId="1" xfId="0" applyFont="1" applyBorder="1" applyAlignment="1">
      <alignment horizontal="center" vertical="center"/>
    </xf>
    <xf numFmtId="0" fontId="11" fillId="0" borderId="1" xfId="0" applyFont="1" applyBorder="1" applyAlignment="1">
      <alignment horizontal="center" vertical="center" wrapText="1"/>
    </xf>
    <xf numFmtId="44" fontId="11" fillId="0" borderId="46" xfId="0" applyNumberFormat="1" applyFont="1" applyBorder="1" applyAlignment="1">
      <alignment horizontal="center" vertical="center"/>
    </xf>
    <xf numFmtId="0" fontId="13" fillId="0" borderId="0" xfId="0" applyFont="1" applyAlignment="1">
      <alignment horizontal="left" vertical="center" wrapText="1"/>
    </xf>
    <xf numFmtId="0" fontId="11" fillId="9" borderId="1"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 fillId="0" borderId="0" xfId="0" applyFont="1"/>
    <xf numFmtId="165" fontId="1" fillId="0" borderId="0" xfId="0" applyNumberFormat="1" applyFont="1"/>
    <xf numFmtId="1" fontId="1" fillId="0" borderId="0" xfId="0" applyNumberFormat="1" applyFont="1"/>
    <xf numFmtId="44" fontId="1" fillId="0" borderId="0" xfId="0" applyNumberFormat="1" applyFont="1"/>
    <xf numFmtId="0" fontId="1" fillId="0" borderId="0" xfId="0" applyFont="1" applyAlignment="1">
      <alignment wrapText="1"/>
    </xf>
    <xf numFmtId="0" fontId="1" fillId="7" borderId="5" xfId="0" applyFont="1" applyFill="1" applyBorder="1"/>
    <xf numFmtId="0" fontId="1" fillId="7" borderId="1" xfId="0" applyFont="1" applyFill="1" applyBorder="1"/>
    <xf numFmtId="165" fontId="1" fillId="7" borderId="1" xfId="0" applyNumberFormat="1" applyFont="1" applyFill="1" applyBorder="1"/>
    <xf numFmtId="1" fontId="1" fillId="7" borderId="6" xfId="0" applyNumberFormat="1" applyFont="1" applyFill="1" applyBorder="1"/>
    <xf numFmtId="0" fontId="1" fillId="0" borderId="1" xfId="0" applyFont="1" applyBorder="1" applyAlignment="1">
      <alignment vertical="center" wrapText="1"/>
    </xf>
    <xf numFmtId="44" fontId="1" fillId="0" borderId="1" xfId="0" applyNumberFormat="1" applyFont="1" applyBorder="1" applyAlignment="1">
      <alignment vertical="center" wrapText="1"/>
    </xf>
    <xf numFmtId="0" fontId="1" fillId="0" borderId="1" xfId="0" applyFont="1" applyBorder="1"/>
    <xf numFmtId="0" fontId="1" fillId="7" borderId="2" xfId="0" applyFont="1" applyFill="1" applyBorder="1" applyAlignment="1">
      <alignment horizontal="left" vertical="center"/>
    </xf>
    <xf numFmtId="0" fontId="1" fillId="7" borderId="3" xfId="0" applyFont="1" applyFill="1" applyBorder="1" applyAlignment="1">
      <alignment horizontal="left" vertical="center"/>
    </xf>
    <xf numFmtId="165" fontId="1" fillId="7" borderId="3" xfId="0" applyNumberFormat="1" applyFont="1" applyFill="1" applyBorder="1" applyAlignment="1">
      <alignment horizontal="left" vertical="center"/>
    </xf>
    <xf numFmtId="0" fontId="1" fillId="7" borderId="4" xfId="0" applyFont="1" applyFill="1" applyBorder="1" applyAlignment="1">
      <alignment wrapText="1"/>
    </xf>
    <xf numFmtId="0" fontId="1" fillId="7" borderId="39" xfId="0" applyFont="1" applyFill="1" applyBorder="1" applyAlignment="1">
      <alignment wrapText="1"/>
    </xf>
    <xf numFmtId="0" fontId="1" fillId="0" borderId="19" xfId="0" applyFont="1" applyBorder="1" applyAlignment="1">
      <alignment horizontal="left" vertical="center"/>
    </xf>
    <xf numFmtId="0" fontId="1" fillId="6" borderId="20" xfId="0" applyFont="1" applyFill="1" applyBorder="1" applyAlignment="1">
      <alignment horizontal="left" vertical="center"/>
    </xf>
    <xf numFmtId="44" fontId="1" fillId="6" borderId="24" xfId="1" applyFont="1" applyFill="1" applyBorder="1" applyAlignment="1">
      <alignment horizontal="center" vertical="center"/>
    </xf>
    <xf numFmtId="0" fontId="1" fillId="6" borderId="18" xfId="0" applyFont="1" applyFill="1" applyBorder="1" applyAlignment="1">
      <alignment horizontal="center" vertical="center"/>
    </xf>
    <xf numFmtId="0" fontId="1" fillId="6" borderId="29" xfId="0" applyFont="1" applyFill="1" applyBorder="1" applyAlignment="1">
      <alignment horizontal="center" vertical="center"/>
    </xf>
    <xf numFmtId="44" fontId="1" fillId="0" borderId="10" xfId="1" applyFont="1" applyFill="1" applyBorder="1" applyAlignment="1">
      <alignment horizontal="left" vertical="center"/>
    </xf>
    <xf numFmtId="165" fontId="1" fillId="0" borderId="23" xfId="0" applyNumberFormat="1" applyFont="1" applyBorder="1" applyAlignment="1">
      <alignment horizontal="left" vertical="center"/>
    </xf>
    <xf numFmtId="0" fontId="1" fillId="6" borderId="35" xfId="0" applyFont="1" applyFill="1" applyBorder="1" applyAlignment="1">
      <alignment wrapText="1"/>
    </xf>
    <xf numFmtId="0" fontId="1" fillId="0" borderId="22" xfId="0" applyFont="1" applyBorder="1" applyAlignment="1">
      <alignment horizontal="left" vertical="center"/>
    </xf>
    <xf numFmtId="0" fontId="1" fillId="6" borderId="18" xfId="0" applyFont="1" applyFill="1" applyBorder="1" applyAlignment="1">
      <alignment horizontal="left" vertical="center"/>
    </xf>
    <xf numFmtId="0" fontId="1" fillId="7" borderId="6" xfId="0" applyFont="1" applyFill="1" applyBorder="1" applyAlignment="1">
      <alignment wrapText="1"/>
    </xf>
    <xf numFmtId="0" fontId="1" fillId="7" borderId="7" xfId="0" applyFont="1" applyFill="1" applyBorder="1" applyAlignment="1">
      <alignment horizontal="left" vertical="center"/>
    </xf>
    <xf numFmtId="0" fontId="1" fillId="7" borderId="8" xfId="0" applyFont="1" applyFill="1" applyBorder="1" applyAlignment="1">
      <alignment horizontal="left" vertical="center"/>
    </xf>
    <xf numFmtId="165" fontId="1" fillId="7" borderId="8" xfId="0" applyNumberFormat="1" applyFont="1" applyFill="1" applyBorder="1" applyAlignment="1">
      <alignment horizontal="left" vertical="center"/>
    </xf>
    <xf numFmtId="0" fontId="1" fillId="7" borderId="9" xfId="0" applyFont="1" applyFill="1" applyBorder="1" applyAlignment="1">
      <alignment wrapText="1"/>
    </xf>
    <xf numFmtId="0" fontId="1" fillId="0" borderId="1" xfId="0" applyFont="1" applyBorder="1" applyAlignment="1">
      <alignment wrapText="1"/>
    </xf>
    <xf numFmtId="0" fontId="1" fillId="0" borderId="1" xfId="0" applyFont="1" applyBorder="1" applyAlignment="1">
      <alignment horizontal="left"/>
    </xf>
    <xf numFmtId="17" fontId="11" fillId="0" borderId="27" xfId="0" applyNumberFormat="1" applyFont="1" applyBorder="1" applyAlignment="1">
      <alignment horizontal="center"/>
    </xf>
    <xf numFmtId="15" fontId="11" fillId="0" borderId="28" xfId="0" applyNumberFormat="1" applyFont="1" applyBorder="1" applyAlignment="1">
      <alignment horizontal="center"/>
    </xf>
    <xf numFmtId="0" fontId="11" fillId="0" borderId="0" xfId="0" applyFont="1" applyAlignment="1">
      <alignment horizontal="center"/>
    </xf>
    <xf numFmtId="0" fontId="12" fillId="2" borderId="15" xfId="0" applyFont="1" applyFill="1" applyBorder="1" applyAlignment="1">
      <alignment horizontal="center" vertical="center"/>
    </xf>
    <xf numFmtId="0" fontId="12" fillId="2" borderId="17" xfId="0" applyFont="1" applyFill="1" applyBorder="1" applyAlignment="1">
      <alignment horizontal="center" vertical="center"/>
    </xf>
    <xf numFmtId="0" fontId="30" fillId="0" borderId="50"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53" xfId="0" applyFont="1" applyBorder="1" applyAlignment="1">
      <alignment horizontal="left" vertical="center" wrapText="1"/>
    </xf>
    <xf numFmtId="0" fontId="11" fillId="0" borderId="1" xfId="0" applyFont="1" applyBorder="1" applyAlignment="1">
      <alignment horizontal="left" vertical="center" wrapText="1"/>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horizontal="left" vertical="center" wrapText="1"/>
    </xf>
    <xf numFmtId="0" fontId="11" fillId="0" borderId="57" xfId="0" applyFont="1" applyBorder="1" applyAlignment="1">
      <alignment horizontal="left" vertical="center" wrapText="1"/>
    </xf>
    <xf numFmtId="0" fontId="28" fillId="0" borderId="0" xfId="0" applyFont="1" applyAlignment="1">
      <alignment horizontal="left" vertical="center" wrapText="1"/>
    </xf>
    <xf numFmtId="0" fontId="13" fillId="0" borderId="0" xfId="0" applyFont="1" applyAlignment="1">
      <alignment horizontal="left" vertical="center" wrapText="1"/>
    </xf>
    <xf numFmtId="0" fontId="5" fillId="7" borderId="15" xfId="0" applyFont="1" applyFill="1" applyBorder="1" applyAlignment="1">
      <alignment horizontal="center" vertical="center"/>
    </xf>
    <xf numFmtId="0" fontId="5" fillId="7" borderId="16" xfId="0" applyFont="1" applyFill="1" applyBorder="1" applyAlignment="1">
      <alignment horizontal="center" vertical="center"/>
    </xf>
    <xf numFmtId="0" fontId="4" fillId="3" borderId="15" xfId="0" applyFont="1" applyFill="1" applyBorder="1" applyAlignment="1">
      <alignment horizontal="right" vertical="center"/>
    </xf>
    <xf numFmtId="0" fontId="4" fillId="3" borderId="17" xfId="0" applyFont="1" applyFill="1" applyBorder="1" applyAlignment="1">
      <alignment horizontal="right" vertic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25" fillId="9" borderId="2"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4" xfId="0" applyFont="1" applyFill="1" applyBorder="1" applyAlignment="1">
      <alignment horizontal="left" vertical="center" wrapText="1"/>
    </xf>
    <xf numFmtId="0" fontId="1" fillId="9" borderId="5"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6" xfId="0" applyFont="1" applyFill="1" applyBorder="1" applyAlignment="1">
      <alignment horizontal="left" vertical="center" wrapText="1"/>
    </xf>
    <xf numFmtId="0" fontId="1" fillId="9" borderId="7" xfId="0" applyFont="1" applyFill="1" applyBorder="1" applyAlignment="1">
      <alignment horizontal="left" vertical="center" wrapText="1"/>
    </xf>
    <xf numFmtId="0" fontId="1" fillId="9" borderId="8" xfId="0" applyFont="1" applyFill="1" applyBorder="1" applyAlignment="1">
      <alignment horizontal="left" vertical="center" wrapText="1"/>
    </xf>
    <xf numFmtId="0" fontId="1" fillId="9" borderId="9" xfId="0" applyFont="1" applyFill="1" applyBorder="1" applyAlignment="1">
      <alignment horizontal="left" vertical="center" wrapText="1"/>
    </xf>
    <xf numFmtId="0" fontId="5" fillId="0" borderId="30" xfId="0" applyFont="1" applyBorder="1" applyAlignment="1">
      <alignment horizontal="left"/>
    </xf>
    <xf numFmtId="0" fontId="5" fillId="0" borderId="31" xfId="0" applyFont="1" applyBorder="1" applyAlignment="1">
      <alignment horizontal="left"/>
    </xf>
    <xf numFmtId="0" fontId="5" fillId="0" borderId="30" xfId="0" applyFont="1" applyBorder="1" applyAlignment="1">
      <alignment horizontal="left" wrapText="1"/>
    </xf>
    <xf numFmtId="0" fontId="5" fillId="0" borderId="31" xfId="0" applyFont="1" applyBorder="1" applyAlignment="1">
      <alignment horizontal="left" wrapText="1"/>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8" fillId="5" borderId="15" xfId="0" applyFont="1" applyFill="1" applyBorder="1" applyAlignment="1">
      <alignment horizontal="left" vertical="center"/>
    </xf>
    <xf numFmtId="0" fontId="8" fillId="5" borderId="17" xfId="0" applyFont="1" applyFill="1" applyBorder="1" applyAlignment="1">
      <alignment horizontal="left" vertical="center"/>
    </xf>
    <xf numFmtId="0" fontId="8" fillId="5" borderId="16" xfId="0" applyFont="1" applyFill="1" applyBorder="1" applyAlignment="1">
      <alignment horizontal="left" vertical="center"/>
    </xf>
    <xf numFmtId="0" fontId="18" fillId="3" borderId="7" xfId="0" applyFont="1" applyFill="1" applyBorder="1" applyAlignment="1">
      <alignment horizontal="right" vertical="center"/>
    </xf>
    <xf numFmtId="0" fontId="18" fillId="3" borderId="9" xfId="0" applyFont="1" applyFill="1" applyBorder="1" applyAlignment="1">
      <alignment horizontal="right" vertical="center"/>
    </xf>
    <xf numFmtId="0" fontId="15" fillId="3" borderId="7" xfId="0" applyFont="1" applyFill="1" applyBorder="1" applyAlignment="1">
      <alignment horizontal="right" vertical="center"/>
    </xf>
    <xf numFmtId="0" fontId="15" fillId="3" borderId="9" xfId="0" applyFont="1" applyFill="1" applyBorder="1" applyAlignment="1">
      <alignment horizontal="right"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2" fillId="2" borderId="16" xfId="0" applyFont="1" applyFill="1" applyBorder="1" applyAlignment="1">
      <alignment horizontal="center" vertical="center"/>
    </xf>
    <xf numFmtId="0" fontId="15" fillId="5" borderId="15"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6" xfId="0" applyFont="1" applyFill="1" applyBorder="1" applyAlignment="1">
      <alignment horizontal="center" vertical="center"/>
    </xf>
    <xf numFmtId="0" fontId="15" fillId="3" borderId="15" xfId="0" applyFont="1" applyFill="1" applyBorder="1" applyAlignment="1">
      <alignment horizontal="right" vertical="center"/>
    </xf>
    <xf numFmtId="0" fontId="15" fillId="3" borderId="16" xfId="0" applyFont="1" applyFill="1" applyBorder="1" applyAlignment="1">
      <alignment horizontal="right" vertical="center"/>
    </xf>
    <xf numFmtId="0" fontId="15" fillId="3" borderId="2" xfId="0" applyFont="1" applyFill="1" applyBorder="1" applyAlignment="1">
      <alignment horizontal="right" vertical="center"/>
    </xf>
    <xf numFmtId="0" fontId="15" fillId="3" borderId="4" xfId="0" applyFont="1" applyFill="1" applyBorder="1" applyAlignment="1">
      <alignment horizontal="right" vertical="center"/>
    </xf>
    <xf numFmtId="0" fontId="13" fillId="7" borderId="44" xfId="0" applyFont="1" applyFill="1" applyBorder="1" applyAlignment="1">
      <alignment horizontal="center" vertical="center"/>
    </xf>
    <xf numFmtId="0" fontId="13" fillId="7" borderId="32" xfId="0" applyFont="1" applyFill="1" applyBorder="1" applyAlignment="1">
      <alignment horizontal="center" vertical="center"/>
    </xf>
    <xf numFmtId="0" fontId="25" fillId="9" borderId="5" xfId="0" applyFont="1" applyFill="1" applyBorder="1" applyAlignment="1">
      <alignment horizontal="left" vertical="center" wrapText="1"/>
    </xf>
    <xf numFmtId="0" fontId="25" fillId="9" borderId="1" xfId="0" applyFont="1" applyFill="1" applyBorder="1" applyAlignment="1">
      <alignment horizontal="left" vertical="center" wrapText="1"/>
    </xf>
    <xf numFmtId="0" fontId="25" fillId="9" borderId="6" xfId="0" applyFont="1" applyFill="1" applyBorder="1" applyAlignment="1">
      <alignment horizontal="left" vertical="center" wrapText="1"/>
    </xf>
    <xf numFmtId="0" fontId="11" fillId="7" borderId="44" xfId="0" applyFont="1" applyFill="1" applyBorder="1" applyAlignment="1">
      <alignment horizontal="center"/>
    </xf>
    <xf numFmtId="0" fontId="11" fillId="7" borderId="32" xfId="0" applyFont="1" applyFill="1" applyBorder="1" applyAlignment="1">
      <alignment horizontal="center"/>
    </xf>
    <xf numFmtId="0" fontId="11" fillId="9" borderId="7" xfId="0" applyFont="1" applyFill="1" applyBorder="1" applyAlignment="1">
      <alignment horizontal="left" vertical="center" wrapText="1"/>
    </xf>
    <xf numFmtId="0" fontId="11" fillId="9" borderId="8" xfId="0" applyFont="1" applyFill="1" applyBorder="1" applyAlignment="1">
      <alignment horizontal="left" vertical="center" wrapText="1"/>
    </xf>
    <xf numFmtId="0" fontId="11" fillId="9" borderId="9" xfId="0" applyFont="1" applyFill="1" applyBorder="1" applyAlignment="1">
      <alignment horizontal="left" vertical="center" wrapText="1"/>
    </xf>
    <xf numFmtId="0" fontId="15" fillId="4" borderId="19" xfId="0" applyFont="1" applyFill="1" applyBorder="1" applyAlignment="1">
      <alignment horizontal="center"/>
    </xf>
    <xf numFmtId="0" fontId="15" fillId="4" borderId="21" xfId="0" applyFont="1" applyFill="1" applyBorder="1" applyAlignment="1">
      <alignment horizontal="center"/>
    </xf>
    <xf numFmtId="0" fontId="15" fillId="4" borderId="43" xfId="0" applyFont="1" applyFill="1" applyBorder="1" applyAlignment="1">
      <alignment horizontal="center"/>
    </xf>
    <xf numFmtId="0" fontId="25"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5" fillId="4" borderId="20" xfId="0" applyFont="1" applyFill="1" applyBorder="1" applyAlignment="1">
      <alignment horizontal="center"/>
    </xf>
    <xf numFmtId="0" fontId="11" fillId="9" borderId="1"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1" fillId="7" borderId="15" xfId="0" applyFont="1" applyFill="1" applyBorder="1" applyAlignment="1">
      <alignment horizontal="center"/>
    </xf>
    <xf numFmtId="0" fontId="11" fillId="7" borderId="17" xfId="0" applyFont="1" applyFill="1" applyBorder="1" applyAlignment="1">
      <alignment horizontal="center"/>
    </xf>
    <xf numFmtId="0" fontId="11" fillId="7" borderId="16" xfId="0" applyFont="1" applyFill="1" applyBorder="1" applyAlignment="1">
      <alignment horizontal="center"/>
    </xf>
    <xf numFmtId="0" fontId="23" fillId="9" borderId="2" xfId="0" applyFont="1" applyFill="1" applyBorder="1" applyAlignment="1">
      <alignment horizontal="left" vertical="center" wrapText="1"/>
    </xf>
    <xf numFmtId="0" fontId="23" fillId="9" borderId="3" xfId="0" applyFont="1" applyFill="1" applyBorder="1" applyAlignment="1">
      <alignment horizontal="left" vertical="center" wrapText="1"/>
    </xf>
    <xf numFmtId="0" fontId="23" fillId="9" borderId="4" xfId="0" applyFont="1" applyFill="1" applyBorder="1" applyAlignment="1">
      <alignment horizontal="left" vertical="center" wrapText="1"/>
    </xf>
    <xf numFmtId="0" fontId="26" fillId="9" borderId="47" xfId="0" applyFont="1" applyFill="1" applyBorder="1" applyAlignment="1">
      <alignment horizontal="left" vertical="center" wrapText="1"/>
    </xf>
    <xf numFmtId="0" fontId="13" fillId="9" borderId="48" xfId="0" applyFont="1" applyFill="1" applyBorder="1" applyAlignment="1">
      <alignment horizontal="left" vertical="center" wrapText="1"/>
    </xf>
    <xf numFmtId="0" fontId="13" fillId="9" borderId="49" xfId="0" applyFont="1" applyFill="1" applyBorder="1" applyAlignment="1">
      <alignment horizontal="left" vertical="center" wrapText="1"/>
    </xf>
    <xf numFmtId="0" fontId="24" fillId="9" borderId="5" xfId="0" applyFont="1" applyFill="1" applyBorder="1" applyAlignment="1">
      <alignment horizontal="left" vertical="center" wrapText="1"/>
    </xf>
    <xf numFmtId="0" fontId="20" fillId="9" borderId="1" xfId="0" applyFont="1" applyFill="1" applyBorder="1" applyAlignment="1">
      <alignment horizontal="left" vertical="center" wrapText="1"/>
    </xf>
    <xf numFmtId="0" fontId="20" fillId="9" borderId="6" xfId="0" applyFont="1" applyFill="1" applyBorder="1" applyAlignment="1">
      <alignment horizontal="left" vertical="center" wrapText="1"/>
    </xf>
  </cellXfs>
  <cellStyles count="3">
    <cellStyle name="Currency" xfId="1" builtinId="4"/>
    <cellStyle name="Normal" xfId="0" builtinId="0"/>
    <cellStyle name="Percent" xfId="2" builtinId="5"/>
  </cellStyles>
  <dxfs count="2">
    <dxf>
      <fill>
        <patternFill>
          <bgColor rgb="FFFFFF00"/>
        </patternFill>
      </fill>
    </dxf>
    <dxf>
      <fill>
        <patternFill patternType="solid">
          <fgColor theme="0"/>
          <bgColor rgb="FFFFFF00"/>
        </patternFill>
      </fill>
    </dxf>
  </dxfs>
  <tableStyles count="0" defaultTableStyle="TableStyleMedium2" defaultPivotStyle="PivotStyleLight16"/>
  <colors>
    <mruColors>
      <color rgb="FF81D3EB"/>
      <color rgb="FF8B0015"/>
      <color rgb="FF0C234B"/>
      <color rgb="FFAB0520"/>
      <color rgb="FFEF4056"/>
      <color rgb="FFFCA2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200026</xdr:colOff>
      <xdr:row>1</xdr:row>
      <xdr:rowOff>38100</xdr:rowOff>
    </xdr:from>
    <xdr:to>
      <xdr:col>4</xdr:col>
      <xdr:colOff>1943101</xdr:colOff>
      <xdr:row>5</xdr:row>
      <xdr:rowOff>147441</xdr:rowOff>
    </xdr:to>
    <xdr:pic>
      <xdr:nvPicPr>
        <xdr:cNvPr id="6" name="Picture 5">
          <a:extLst>
            <a:ext uri="{FF2B5EF4-FFF2-40B4-BE49-F238E27FC236}">
              <a16:creationId xmlns:a16="http://schemas.microsoft.com/office/drawing/2014/main" id="{EF79F5B1-C051-42E3-B724-363871BAA9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226" y="228600"/>
          <a:ext cx="4857750" cy="909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200026</xdr:colOff>
      <xdr:row>1</xdr:row>
      <xdr:rowOff>38100</xdr:rowOff>
    </xdr:from>
    <xdr:to>
      <xdr:col>4</xdr:col>
      <xdr:colOff>1733551</xdr:colOff>
      <xdr:row>5</xdr:row>
      <xdr:rowOff>180778</xdr:rowOff>
    </xdr:to>
    <xdr:pic>
      <xdr:nvPicPr>
        <xdr:cNvPr id="2" name="Picture 1">
          <a:extLst>
            <a:ext uri="{FF2B5EF4-FFF2-40B4-BE49-F238E27FC236}">
              <a16:creationId xmlns:a16="http://schemas.microsoft.com/office/drawing/2014/main" id="{8A0BBC14-2959-4ABC-87E9-91C61EA02A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226" y="228600"/>
          <a:ext cx="4857750" cy="90944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99D6-FD3C-42F4-802A-078829CB1A59}">
  <dimension ref="A2:G20"/>
  <sheetViews>
    <sheetView topLeftCell="A10" workbookViewId="0">
      <selection activeCell="L19" sqref="L19"/>
    </sheetView>
  </sheetViews>
  <sheetFormatPr defaultColWidth="9" defaultRowHeight="14.45"/>
  <cols>
    <col min="1" max="1" width="2.875" style="6" customWidth="1"/>
    <col min="2" max="2" width="3.125" style="6" customWidth="1"/>
    <col min="3" max="3" width="30.625" style="6" customWidth="1"/>
    <col min="4" max="4" width="10.25" style="6" customWidth="1"/>
    <col min="5" max="5" width="30.625" style="6" customWidth="1"/>
    <col min="6" max="6" width="49.875" style="6" customWidth="1"/>
    <col min="7" max="16384" width="9" style="6"/>
  </cols>
  <sheetData>
    <row r="2" spans="1:7">
      <c r="B2" s="150"/>
      <c r="C2" s="150"/>
      <c r="D2" s="150"/>
      <c r="E2" s="150"/>
    </row>
    <row r="3" spans="1:7">
      <c r="B3" s="150"/>
      <c r="C3" s="150"/>
      <c r="D3" s="150"/>
      <c r="E3" s="150"/>
    </row>
    <row r="4" spans="1:7">
      <c r="B4" s="150"/>
      <c r="C4" s="150"/>
      <c r="D4" s="150"/>
      <c r="E4" s="150"/>
    </row>
    <row r="5" spans="1:7">
      <c r="B5" s="150"/>
      <c r="C5" s="150"/>
      <c r="D5" s="150"/>
      <c r="E5" s="150"/>
    </row>
    <row r="6" spans="1:7">
      <c r="B6" s="150"/>
      <c r="C6" s="150"/>
      <c r="D6" s="150"/>
      <c r="E6" s="150"/>
    </row>
    <row r="8" spans="1:7" ht="69.75" customHeight="1">
      <c r="B8" s="162" t="s">
        <v>0</v>
      </c>
      <c r="C8" s="163"/>
      <c r="D8" s="163"/>
      <c r="E8" s="163"/>
      <c r="F8" s="163"/>
    </row>
    <row r="10" spans="1:7" ht="26.1">
      <c r="B10" s="151" t="s">
        <v>1</v>
      </c>
      <c r="C10" s="152"/>
      <c r="D10" s="152"/>
      <c r="E10" s="152"/>
      <c r="F10" s="152"/>
    </row>
    <row r="11" spans="1:7">
      <c r="B11" s="45"/>
      <c r="C11" s="46"/>
      <c r="D11" s="46"/>
      <c r="E11" s="46"/>
      <c r="F11" s="46"/>
    </row>
    <row r="12" spans="1:7">
      <c r="A12" s="12"/>
      <c r="B12" s="153" t="s">
        <v>2</v>
      </c>
      <c r="C12" s="154"/>
      <c r="D12" s="154"/>
      <c r="E12" s="154"/>
      <c r="F12" s="155"/>
      <c r="G12" s="12"/>
    </row>
    <row r="13" spans="1:7">
      <c r="A13" s="12"/>
      <c r="B13" s="156"/>
      <c r="C13" s="157"/>
      <c r="D13" s="157"/>
      <c r="E13" s="157"/>
      <c r="F13" s="158"/>
      <c r="G13" s="12"/>
    </row>
    <row r="14" spans="1:7">
      <c r="A14" s="12"/>
      <c r="B14" s="156"/>
      <c r="C14" s="157"/>
      <c r="D14" s="157"/>
      <c r="E14" s="157"/>
      <c r="F14" s="158"/>
      <c r="G14" s="12"/>
    </row>
    <row r="15" spans="1:7">
      <c r="A15" s="12"/>
      <c r="B15" s="156"/>
      <c r="C15" s="157"/>
      <c r="D15" s="157"/>
      <c r="E15" s="157"/>
      <c r="F15" s="158"/>
      <c r="G15" s="12"/>
    </row>
    <row r="16" spans="1:7">
      <c r="A16" s="12"/>
      <c r="B16" s="156"/>
      <c r="C16" s="157"/>
      <c r="D16" s="157"/>
      <c r="E16" s="157"/>
      <c r="F16" s="158"/>
      <c r="G16" s="12"/>
    </row>
    <row r="17" spans="1:7">
      <c r="A17" s="12"/>
      <c r="B17" s="156"/>
      <c r="C17" s="157"/>
      <c r="D17" s="157"/>
      <c r="E17" s="157"/>
      <c r="F17" s="158"/>
      <c r="G17" s="12"/>
    </row>
    <row r="18" spans="1:7">
      <c r="A18" s="12"/>
      <c r="B18" s="156"/>
      <c r="C18" s="157"/>
      <c r="D18" s="157"/>
      <c r="E18" s="157"/>
      <c r="F18" s="158"/>
      <c r="G18" s="12"/>
    </row>
    <row r="19" spans="1:7" ht="174.75" customHeight="1">
      <c r="A19" s="12"/>
      <c r="B19" s="159"/>
      <c r="C19" s="160"/>
      <c r="D19" s="160"/>
      <c r="E19" s="160"/>
      <c r="F19" s="161"/>
      <c r="G19" s="12"/>
    </row>
    <row r="20" spans="1:7">
      <c r="B20" s="12"/>
      <c r="C20" s="12"/>
      <c r="D20" s="12"/>
      <c r="E20" s="12"/>
      <c r="F20" s="12"/>
    </row>
  </sheetData>
  <sheetProtection algorithmName="SHA-512" hashValue="HflMCQCBt0Jf9Ar86At8iajywnPpD8A1tjieU9z4Mh8okXwibVcjkMSmSuvkIIarLdsFjl7JsfMY9jmZyocY5g==" saltValue="T/zAit8bm48RP54sn22uAg==" spinCount="100000" sheet="1" objects="1" scenarios="1"/>
  <mergeCells count="4">
    <mergeCell ref="B2:E6"/>
    <mergeCell ref="B10:F10"/>
    <mergeCell ref="B12:F19"/>
    <mergeCell ref="B8:F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A6004-DF50-4F7E-B2E0-6D94CC260801}">
  <dimension ref="A1:V29"/>
  <sheetViews>
    <sheetView topLeftCell="A11" zoomScaleNormal="100" workbookViewId="0">
      <selection activeCell="F14" sqref="F14"/>
    </sheetView>
  </sheetViews>
  <sheetFormatPr defaultColWidth="9" defaultRowHeight="14.45"/>
  <cols>
    <col min="1" max="1" width="3.125" style="1" customWidth="1"/>
    <col min="2" max="2" width="22.875" style="1" bestFit="1" customWidth="1"/>
    <col min="3" max="3" width="26.875" style="1" bestFit="1" customWidth="1"/>
    <col min="4" max="4" width="13.75" style="1" customWidth="1"/>
    <col min="5" max="5" width="13.625" style="1" bestFit="1" customWidth="1"/>
    <col min="6" max="6" width="18.75" style="1" customWidth="1"/>
    <col min="7" max="7" width="17.625" style="1" bestFit="1" customWidth="1"/>
    <col min="8" max="8" width="14.875" style="53" bestFit="1" customWidth="1"/>
    <col min="9" max="9" width="45.5" style="57" customWidth="1"/>
    <col min="10" max="10" width="18.125" style="1" bestFit="1" customWidth="1"/>
    <col min="11" max="11" width="16.25" style="1" bestFit="1" customWidth="1"/>
    <col min="12" max="12" width="18.125" style="1" bestFit="1" customWidth="1"/>
    <col min="13" max="13" width="12" style="56" bestFit="1" customWidth="1"/>
    <col min="14" max="14" width="10.875" style="56" customWidth="1"/>
    <col min="15" max="15" width="16.75" style="56" hidden="1" customWidth="1"/>
    <col min="16" max="16" width="30.625" style="35" customWidth="1"/>
    <col min="17" max="17" width="16.875" style="1" bestFit="1" customWidth="1"/>
    <col min="18" max="18" width="18.125" style="1" bestFit="1" customWidth="1"/>
    <col min="19" max="19" width="16.25" style="1" bestFit="1" customWidth="1"/>
    <col min="20" max="20" width="11.25" style="1" bestFit="1" customWidth="1"/>
    <col min="21" max="21" width="9.875" style="1" bestFit="1" customWidth="1"/>
    <col min="22" max="22" width="30.625" style="35" customWidth="1"/>
    <col min="23" max="16384" width="9" style="1"/>
  </cols>
  <sheetData>
    <row r="1" spans="1:22" ht="15" thickBot="1">
      <c r="A1" s="114"/>
      <c r="B1" s="114"/>
      <c r="C1" s="114"/>
      <c r="D1" s="114"/>
      <c r="E1" s="114"/>
      <c r="F1" s="114"/>
      <c r="G1" s="114"/>
      <c r="H1" s="115"/>
      <c r="I1" s="116"/>
      <c r="J1" s="114"/>
      <c r="K1" s="114"/>
      <c r="L1" s="114"/>
      <c r="M1" s="117"/>
      <c r="N1" s="117"/>
      <c r="O1" s="117"/>
      <c r="P1" s="118"/>
      <c r="Q1" s="114"/>
      <c r="R1" s="114"/>
      <c r="S1" s="114"/>
      <c r="T1" s="114"/>
      <c r="U1" s="114"/>
      <c r="V1" s="118"/>
    </row>
    <row r="2" spans="1:22" ht="26.45" thickBot="1">
      <c r="A2" s="114"/>
      <c r="B2" s="168" t="str">
        <f>_xlfn.CONCAT("Campus Sustainability Fund - Mini Grant Funding Request - Personnel Summary for", " ",'Project Information Summary'!C12)</f>
        <v>Campus Sustainability Fund - Mini Grant Funding Request - Personnel Summary for Sustainable Orchard</v>
      </c>
      <c r="C2" s="169"/>
      <c r="D2" s="169"/>
      <c r="E2" s="169"/>
      <c r="F2" s="169"/>
      <c r="G2" s="169"/>
      <c r="H2" s="169"/>
      <c r="I2" s="170"/>
      <c r="J2" s="114"/>
      <c r="K2" s="114"/>
      <c r="L2" s="114"/>
      <c r="M2" s="117"/>
      <c r="N2" s="117"/>
      <c r="O2" s="117"/>
      <c r="P2" s="118"/>
      <c r="Q2" s="114"/>
      <c r="R2" s="114"/>
      <c r="S2" s="114"/>
      <c r="T2" s="114"/>
      <c r="U2" s="114"/>
      <c r="V2" s="118"/>
    </row>
    <row r="3" spans="1:22" ht="15" thickBot="1">
      <c r="A3" s="114"/>
      <c r="B3" s="119"/>
      <c r="C3" s="120"/>
      <c r="D3" s="120"/>
      <c r="E3" s="120"/>
      <c r="F3" s="120"/>
      <c r="G3" s="120"/>
      <c r="H3" s="121"/>
      <c r="I3" s="122"/>
      <c r="J3" s="114"/>
      <c r="K3" s="114"/>
      <c r="L3" s="114"/>
      <c r="M3" s="117"/>
      <c r="N3" s="117"/>
      <c r="O3" s="117"/>
      <c r="P3" s="118"/>
      <c r="Q3" s="114"/>
      <c r="R3" s="114"/>
      <c r="S3" s="114"/>
      <c r="T3" s="114"/>
      <c r="U3" s="114"/>
      <c r="V3" s="118"/>
    </row>
    <row r="4" spans="1:22" ht="45" customHeight="1">
      <c r="A4" s="114"/>
      <c r="B4" s="171" t="s">
        <v>3</v>
      </c>
      <c r="C4" s="172"/>
      <c r="D4" s="172"/>
      <c r="E4" s="172"/>
      <c r="F4" s="172"/>
      <c r="G4" s="172"/>
      <c r="H4" s="172"/>
      <c r="I4" s="173"/>
      <c r="J4" s="123"/>
      <c r="K4" s="123"/>
      <c r="L4" s="123"/>
      <c r="M4" s="124"/>
      <c r="N4" s="124"/>
      <c r="O4" s="124"/>
      <c r="P4" s="123"/>
      <c r="Q4" s="114"/>
      <c r="R4" s="114"/>
      <c r="S4" s="114"/>
      <c r="T4" s="114"/>
      <c r="U4" s="114"/>
      <c r="V4" s="118"/>
    </row>
    <row r="5" spans="1:22" ht="30" customHeight="1">
      <c r="A5" s="114"/>
      <c r="B5" s="174" t="s">
        <v>4</v>
      </c>
      <c r="C5" s="175"/>
      <c r="D5" s="175"/>
      <c r="E5" s="175"/>
      <c r="F5" s="175"/>
      <c r="G5" s="175"/>
      <c r="H5" s="175"/>
      <c r="I5" s="176"/>
      <c r="J5" s="123"/>
      <c r="K5" s="123"/>
      <c r="L5" s="123"/>
      <c r="M5" s="124"/>
      <c r="N5" s="124"/>
      <c r="O5" s="124"/>
      <c r="P5" s="123"/>
      <c r="Q5" s="114"/>
      <c r="R5" s="114"/>
      <c r="S5" s="114"/>
      <c r="T5" s="114"/>
      <c r="U5" s="114"/>
      <c r="V5" s="118"/>
    </row>
    <row r="6" spans="1:22" ht="43.5" customHeight="1">
      <c r="A6" s="114"/>
      <c r="B6" s="174" t="s">
        <v>5</v>
      </c>
      <c r="C6" s="175"/>
      <c r="D6" s="175"/>
      <c r="E6" s="175"/>
      <c r="F6" s="175"/>
      <c r="G6" s="175"/>
      <c r="H6" s="175"/>
      <c r="I6" s="176"/>
      <c r="J6" s="123"/>
      <c r="K6" s="123"/>
      <c r="L6" s="123"/>
      <c r="M6" s="124"/>
      <c r="N6" s="124"/>
      <c r="O6" s="124"/>
      <c r="P6" s="123"/>
      <c r="Q6" s="114"/>
      <c r="R6" s="114"/>
      <c r="S6" s="114"/>
      <c r="T6" s="114"/>
      <c r="U6" s="114"/>
      <c r="V6" s="118"/>
    </row>
    <row r="7" spans="1:22" ht="30" customHeight="1" thickBot="1">
      <c r="A7" s="114"/>
      <c r="B7" s="177" t="s">
        <v>6</v>
      </c>
      <c r="C7" s="178"/>
      <c r="D7" s="178"/>
      <c r="E7" s="178"/>
      <c r="F7" s="178"/>
      <c r="G7" s="178"/>
      <c r="H7" s="178"/>
      <c r="I7" s="179"/>
      <c r="J7" s="123"/>
      <c r="K7"/>
      <c r="L7"/>
      <c r="M7"/>
      <c r="N7"/>
      <c r="O7"/>
      <c r="P7" s="93"/>
      <c r="Q7"/>
      <c r="R7" s="114"/>
      <c r="S7" s="114"/>
      <c r="T7" s="114"/>
      <c r="U7" s="114"/>
      <c r="V7" s="118"/>
    </row>
    <row r="8" spans="1:22" ht="15" thickBot="1">
      <c r="A8" s="125"/>
      <c r="B8" s="126"/>
      <c r="C8" s="127"/>
      <c r="D8" s="127"/>
      <c r="E8" s="127"/>
      <c r="F8" s="127"/>
      <c r="G8" s="127"/>
      <c r="H8" s="128"/>
      <c r="I8" s="129"/>
      <c r="J8" s="114"/>
      <c r="K8" s="118"/>
      <c r="L8" s="114"/>
      <c r="M8" s="114"/>
      <c r="N8" s="114"/>
      <c r="O8" s="114"/>
      <c r="P8" s="114"/>
      <c r="Q8" s="114"/>
      <c r="R8" s="114"/>
      <c r="S8" s="114"/>
      <c r="T8" s="114"/>
      <c r="U8" s="114"/>
      <c r="V8" s="114"/>
    </row>
    <row r="9" spans="1:22" ht="18.95" thickBot="1">
      <c r="A9" s="125"/>
      <c r="B9" s="187" t="s">
        <v>7</v>
      </c>
      <c r="C9" s="188"/>
      <c r="D9" s="188"/>
      <c r="E9" s="188"/>
      <c r="F9" s="188"/>
      <c r="G9" s="188"/>
      <c r="H9" s="188"/>
      <c r="I9" s="189"/>
      <c r="J9" s="114"/>
      <c r="K9" s="118"/>
      <c r="L9" s="114"/>
      <c r="M9" s="114"/>
      <c r="N9" s="114"/>
      <c r="O9" s="114"/>
      <c r="P9" s="114"/>
      <c r="Q9" s="114"/>
      <c r="R9" s="114"/>
      <c r="S9" s="114"/>
      <c r="T9" s="114"/>
      <c r="U9" s="114"/>
      <c r="V9" s="114"/>
    </row>
    <row r="10" spans="1:22" ht="15" thickBot="1">
      <c r="A10" s="125"/>
      <c r="B10" s="180" t="s">
        <v>8</v>
      </c>
      <c r="C10" s="180" t="s">
        <v>9</v>
      </c>
      <c r="D10" s="184" t="s">
        <v>10</v>
      </c>
      <c r="E10" s="185"/>
      <c r="F10" s="185"/>
      <c r="G10" s="185"/>
      <c r="H10" s="186"/>
      <c r="I10" s="182" t="s">
        <v>11</v>
      </c>
      <c r="J10" s="114"/>
      <c r="K10" s="118"/>
      <c r="L10" s="114"/>
      <c r="M10" s="114"/>
      <c r="N10" s="114"/>
      <c r="O10" s="114"/>
      <c r="P10" s="114"/>
      <c r="Q10" s="114"/>
      <c r="R10" s="114"/>
      <c r="S10" s="114"/>
      <c r="T10" s="114"/>
      <c r="U10" s="114"/>
      <c r="V10" s="114"/>
    </row>
    <row r="11" spans="1:22" ht="15" thickBot="1">
      <c r="A11" s="125"/>
      <c r="B11" s="181"/>
      <c r="C11" s="181"/>
      <c r="D11" s="184" t="str">
        <f>'Additional Info &amp; Definitions'!$D$14</f>
        <v>Fiscal Year 2026</v>
      </c>
      <c r="E11" s="185"/>
      <c r="F11" s="185"/>
      <c r="G11" s="185"/>
      <c r="H11" s="186"/>
      <c r="I11" s="183"/>
      <c r="J11" s="114"/>
      <c r="K11" s="118"/>
      <c r="L11" s="114"/>
      <c r="M11" s="114"/>
      <c r="N11" s="114"/>
      <c r="O11" s="114"/>
      <c r="P11" s="114"/>
      <c r="Q11" s="114"/>
      <c r="R11" s="114"/>
      <c r="S11" s="114"/>
      <c r="T11" s="114"/>
      <c r="U11" s="114"/>
      <c r="V11" s="114"/>
    </row>
    <row r="12" spans="1:22" ht="15" thickBot="1">
      <c r="A12" s="125"/>
      <c r="B12" s="164"/>
      <c r="C12" s="165"/>
      <c r="D12" s="65" t="s">
        <v>12</v>
      </c>
      <c r="E12" s="63" t="s">
        <v>13</v>
      </c>
      <c r="F12" s="63" t="s">
        <v>14</v>
      </c>
      <c r="G12" s="66" t="s">
        <v>15</v>
      </c>
      <c r="H12" s="67" t="s">
        <v>16</v>
      </c>
      <c r="I12" s="130"/>
      <c r="J12" s="114"/>
      <c r="K12" s="118"/>
      <c r="L12" s="114"/>
      <c r="M12" s="114"/>
      <c r="N12" s="114"/>
      <c r="O12" s="114"/>
      <c r="P12" s="114"/>
      <c r="Q12" s="114"/>
      <c r="R12" s="114"/>
      <c r="S12" s="114"/>
      <c r="T12" s="114"/>
      <c r="U12" s="114"/>
      <c r="V12" s="114"/>
    </row>
    <row r="13" spans="1:22">
      <c r="A13" s="125"/>
      <c r="B13" s="131" t="s">
        <v>17</v>
      </c>
      <c r="C13" s="132" t="s">
        <v>18</v>
      </c>
      <c r="D13" s="133">
        <v>14.7</v>
      </c>
      <c r="E13" s="134">
        <v>8</v>
      </c>
      <c r="F13" s="135">
        <v>24</v>
      </c>
      <c r="G13" s="136">
        <f>D13*E13*F13</f>
        <v>2822.3999999999996</v>
      </c>
      <c r="H13" s="137">
        <f>G13*'Additional Info &amp; Definitions'!$D$15</f>
        <v>56.447999999999993</v>
      </c>
      <c r="I13" s="138"/>
      <c r="J13" s="114"/>
      <c r="K13" s="118"/>
      <c r="L13" s="114"/>
      <c r="M13" s="114"/>
      <c r="N13" s="114"/>
      <c r="O13" s="114"/>
      <c r="P13" s="114"/>
      <c r="Q13" s="114"/>
      <c r="R13" s="114"/>
      <c r="S13" s="114"/>
      <c r="T13" s="114"/>
      <c r="U13" s="114"/>
      <c r="V13" s="114"/>
    </row>
    <row r="14" spans="1:22">
      <c r="A14" s="125"/>
      <c r="B14" s="139" t="s">
        <v>19</v>
      </c>
      <c r="C14" s="140"/>
      <c r="D14" s="133"/>
      <c r="E14" s="134"/>
      <c r="F14" s="135"/>
      <c r="G14" s="136">
        <f>D14*E14*F14</f>
        <v>0</v>
      </c>
      <c r="H14" s="137">
        <f>G14*'Additional Info &amp; Definitions'!$D$15</f>
        <v>0</v>
      </c>
      <c r="I14" s="138"/>
      <c r="J14" s="114"/>
      <c r="K14" s="118"/>
      <c r="L14" s="114"/>
      <c r="M14" s="114"/>
      <c r="N14" s="114"/>
      <c r="O14" s="114"/>
      <c r="P14" s="114"/>
      <c r="Q14" s="114"/>
      <c r="R14" s="114"/>
      <c r="S14" s="114"/>
      <c r="T14" s="114"/>
      <c r="U14" s="114"/>
      <c r="V14" s="114"/>
    </row>
    <row r="15" spans="1:22">
      <c r="A15" s="125"/>
      <c r="B15" s="139" t="s">
        <v>20</v>
      </c>
      <c r="C15" s="140"/>
      <c r="D15" s="133"/>
      <c r="E15" s="134"/>
      <c r="F15" s="135"/>
      <c r="G15" s="136">
        <f>D15*E15*F15</f>
        <v>0</v>
      </c>
      <c r="H15" s="137">
        <f>G15*'Additional Info &amp; Definitions'!$D$15</f>
        <v>0</v>
      </c>
      <c r="I15" s="138"/>
      <c r="J15" s="114"/>
      <c r="K15" s="118"/>
      <c r="L15" s="114"/>
      <c r="M15" s="114"/>
      <c r="N15" s="114"/>
      <c r="O15" s="114"/>
      <c r="P15" s="114"/>
      <c r="Q15" s="114"/>
      <c r="R15" s="114"/>
      <c r="S15" s="114"/>
      <c r="T15" s="114"/>
      <c r="U15" s="114"/>
      <c r="V15" s="114"/>
    </row>
    <row r="16" spans="1:22">
      <c r="A16" s="125"/>
      <c r="B16" s="139" t="s">
        <v>21</v>
      </c>
      <c r="C16" s="140"/>
      <c r="D16" s="133"/>
      <c r="E16" s="134"/>
      <c r="F16" s="135"/>
      <c r="G16" s="136">
        <f>D16*E16*F16</f>
        <v>0</v>
      </c>
      <c r="H16" s="137">
        <f>G16*'Additional Info &amp; Definitions'!$D$15</f>
        <v>0</v>
      </c>
      <c r="I16" s="138"/>
      <c r="J16" s="114"/>
      <c r="K16" s="118"/>
      <c r="L16" s="114"/>
      <c r="M16" s="114"/>
      <c r="N16" s="114"/>
      <c r="O16" s="114"/>
      <c r="P16" s="114"/>
      <c r="Q16" s="114"/>
      <c r="R16" s="114"/>
      <c r="S16" s="114"/>
      <c r="T16" s="114"/>
      <c r="U16" s="114"/>
      <c r="V16" s="114"/>
    </row>
    <row r="17" spans="1:22" ht="15" thickBot="1">
      <c r="A17" s="125"/>
      <c r="B17" s="139" t="s">
        <v>22</v>
      </c>
      <c r="C17" s="140"/>
      <c r="D17" s="133"/>
      <c r="E17" s="134"/>
      <c r="F17" s="135"/>
      <c r="G17" s="136">
        <f>D17*E17*F17</f>
        <v>0</v>
      </c>
      <c r="H17" s="137">
        <f>G17*'Additional Info &amp; Definitions'!$D$15</f>
        <v>0</v>
      </c>
      <c r="I17" s="138"/>
      <c r="J17" s="114"/>
      <c r="K17" s="118"/>
      <c r="L17" s="114"/>
      <c r="M17" s="114"/>
      <c r="N17" s="114"/>
      <c r="O17" s="114"/>
      <c r="P17" s="114"/>
      <c r="Q17" s="114"/>
      <c r="R17" s="114"/>
      <c r="S17" s="114"/>
      <c r="T17" s="114"/>
      <c r="U17" s="114"/>
      <c r="V17" s="114"/>
    </row>
    <row r="18" spans="1:22" ht="15" thickBot="1">
      <c r="A18" s="125"/>
      <c r="B18" s="126"/>
      <c r="C18" s="127"/>
      <c r="D18" s="127"/>
      <c r="E18" s="127"/>
      <c r="F18" s="127"/>
      <c r="G18" s="127"/>
      <c r="H18" s="128"/>
      <c r="I18" s="129"/>
      <c r="J18" s="114"/>
      <c r="K18" s="118"/>
      <c r="L18" s="114"/>
      <c r="M18" s="114"/>
      <c r="N18" s="114"/>
      <c r="O18" s="114"/>
      <c r="P18" s="114"/>
      <c r="Q18" s="114"/>
      <c r="R18" s="114"/>
      <c r="S18" s="114"/>
      <c r="T18" s="114"/>
      <c r="U18" s="114"/>
      <c r="V18" s="114"/>
    </row>
    <row r="19" spans="1:22" ht="15" thickBot="1">
      <c r="A19" s="125"/>
      <c r="B19" s="166" t="s">
        <v>23</v>
      </c>
      <c r="C19" s="167"/>
      <c r="D19" s="2"/>
      <c r="E19" s="2"/>
      <c r="F19" s="3" t="str">
        <f>_xlfn.CONCAT('Additional Info &amp; Definitions'!D14," ","Total")</f>
        <v>Fiscal Year 2026 Total</v>
      </c>
      <c r="G19" s="4">
        <f>SUM(G13:G17)</f>
        <v>2822.3999999999996</v>
      </c>
      <c r="H19" s="54">
        <f>SUM(H13:H17)</f>
        <v>56.447999999999993</v>
      </c>
      <c r="I19" s="141"/>
      <c r="J19" s="114"/>
      <c r="K19" s="118"/>
      <c r="L19" s="114"/>
      <c r="M19" s="114"/>
      <c r="N19" s="114"/>
      <c r="O19" s="114"/>
      <c r="P19" s="114"/>
      <c r="Q19" s="114"/>
      <c r="R19" s="114"/>
      <c r="S19" s="114"/>
      <c r="T19" s="114"/>
      <c r="U19" s="114"/>
      <c r="V19" s="114"/>
    </row>
    <row r="20" spans="1:22" s="5" customFormat="1" ht="15" thickBot="1">
      <c r="A20" s="125"/>
      <c r="B20" s="142"/>
      <c r="C20" s="143"/>
      <c r="D20" s="143"/>
      <c r="E20" s="143"/>
      <c r="F20" s="143"/>
      <c r="G20" s="143"/>
      <c r="H20" s="144"/>
      <c r="I20" s="145"/>
      <c r="J20" s="125"/>
      <c r="K20" s="146"/>
      <c r="L20" s="125"/>
      <c r="M20" s="125"/>
      <c r="N20" s="125"/>
      <c r="O20" s="125"/>
      <c r="P20" s="125"/>
      <c r="Q20" s="125"/>
      <c r="R20" s="125"/>
      <c r="S20" s="125"/>
      <c r="T20" s="125"/>
      <c r="U20" s="125"/>
      <c r="V20" s="125"/>
    </row>
    <row r="21" spans="1:22">
      <c r="A21" s="114"/>
      <c r="B21" s="114"/>
      <c r="C21" s="114"/>
      <c r="D21" s="114"/>
      <c r="E21" s="114"/>
      <c r="F21" s="114"/>
      <c r="G21" s="114"/>
      <c r="H21" s="64"/>
      <c r="I21" s="48"/>
      <c r="J21" s="114"/>
      <c r="K21" s="114"/>
      <c r="L21" s="114"/>
      <c r="M21" s="117"/>
      <c r="N21" s="117"/>
      <c r="O21" s="117"/>
      <c r="P21" s="118"/>
      <c r="Q21" s="114"/>
      <c r="R21" s="114"/>
      <c r="S21" s="114"/>
      <c r="T21" s="114"/>
      <c r="U21" s="114"/>
      <c r="V21" s="118"/>
    </row>
    <row r="22" spans="1:22">
      <c r="A22" s="114"/>
      <c r="B22" s="114"/>
      <c r="C22" s="114"/>
      <c r="D22" s="114"/>
      <c r="E22" s="114"/>
      <c r="F22" s="114"/>
      <c r="G22" s="114"/>
      <c r="H22" s="48"/>
      <c r="I22" s="48"/>
      <c r="J22" s="114"/>
      <c r="K22" s="114"/>
      <c r="L22" s="114"/>
      <c r="M22" s="117"/>
      <c r="N22" s="117"/>
      <c r="O22" s="117"/>
      <c r="P22" s="118"/>
      <c r="Q22" s="114"/>
      <c r="R22" s="114"/>
      <c r="S22" s="114"/>
      <c r="T22" s="114"/>
      <c r="U22" s="114"/>
      <c r="V22" s="118"/>
    </row>
    <row r="23" spans="1:22">
      <c r="A23" s="114"/>
      <c r="B23" s="114"/>
      <c r="C23" s="114"/>
      <c r="D23" s="114"/>
      <c r="E23" s="114"/>
      <c r="F23" s="114"/>
      <c r="G23" s="114"/>
      <c r="H23" s="48"/>
      <c r="I23" s="48"/>
      <c r="J23" s="114"/>
      <c r="K23" s="114"/>
      <c r="L23" s="114"/>
      <c r="M23" s="117"/>
      <c r="N23" s="117"/>
      <c r="O23" s="117"/>
      <c r="P23" s="118"/>
      <c r="Q23" s="114"/>
      <c r="R23" s="114"/>
      <c r="S23" s="114"/>
      <c r="T23" s="114"/>
      <c r="U23" s="114"/>
      <c r="V23" s="118"/>
    </row>
    <row r="24" spans="1:22">
      <c r="A24" s="114"/>
      <c r="B24" s="114"/>
      <c r="C24" s="114"/>
      <c r="D24" s="114"/>
      <c r="E24" s="114"/>
      <c r="F24" s="114"/>
      <c r="G24" s="114"/>
      <c r="H24" s="48"/>
      <c r="I24" s="48"/>
      <c r="J24" s="114"/>
      <c r="K24" s="114"/>
      <c r="L24" s="114"/>
      <c r="M24" s="117"/>
      <c r="N24" s="117"/>
      <c r="O24" s="117"/>
      <c r="P24" s="118"/>
      <c r="Q24" s="114"/>
      <c r="R24" s="114"/>
      <c r="S24" s="114"/>
      <c r="T24" s="114"/>
      <c r="U24" s="114"/>
      <c r="V24" s="118"/>
    </row>
    <row r="25" spans="1:22">
      <c r="A25" s="114"/>
      <c r="B25" s="114"/>
      <c r="C25" s="114"/>
      <c r="D25" s="114"/>
      <c r="E25" s="114"/>
      <c r="F25" s="114"/>
      <c r="G25" s="114"/>
      <c r="H25" s="48"/>
      <c r="I25" s="48"/>
      <c r="J25" s="114"/>
      <c r="K25" s="114"/>
      <c r="L25" s="114"/>
      <c r="M25" s="117"/>
      <c r="N25" s="117"/>
      <c r="O25" s="117"/>
      <c r="P25" s="118"/>
      <c r="Q25" s="114"/>
      <c r="R25" s="114"/>
      <c r="S25" s="114"/>
      <c r="T25" s="114"/>
      <c r="U25" s="114"/>
      <c r="V25" s="118"/>
    </row>
    <row r="26" spans="1:22">
      <c r="A26" s="114"/>
      <c r="B26" s="114"/>
      <c r="C26" s="114"/>
      <c r="D26" s="114"/>
      <c r="E26" s="114"/>
      <c r="F26" s="114"/>
      <c r="G26" s="114"/>
      <c r="H26" s="48"/>
      <c r="I26" s="48"/>
      <c r="J26" s="114"/>
      <c r="K26" s="114"/>
      <c r="L26" s="114"/>
      <c r="M26" s="117"/>
      <c r="N26" s="117"/>
      <c r="O26" s="117"/>
      <c r="P26" s="118"/>
      <c r="Q26" s="114"/>
      <c r="R26" s="114"/>
      <c r="S26" s="114"/>
      <c r="T26" s="114"/>
      <c r="U26" s="114"/>
      <c r="V26" s="118"/>
    </row>
    <row r="27" spans="1:22">
      <c r="A27" s="114"/>
      <c r="B27" s="114"/>
      <c r="C27" s="114"/>
      <c r="D27" s="114"/>
      <c r="E27" s="114"/>
      <c r="F27" s="114"/>
      <c r="G27" s="114"/>
      <c r="H27" s="48"/>
      <c r="I27" s="48"/>
      <c r="J27" s="114"/>
      <c r="K27" s="114"/>
      <c r="L27" s="114"/>
      <c r="M27" s="117"/>
      <c r="N27" s="117"/>
      <c r="O27" s="117"/>
      <c r="P27" s="118"/>
      <c r="Q27" s="114"/>
      <c r="R27" s="114"/>
      <c r="S27" s="114"/>
      <c r="T27" s="114"/>
      <c r="U27" s="114"/>
      <c r="V27" s="118"/>
    </row>
    <row r="29" spans="1:22">
      <c r="A29" s="114"/>
      <c r="B29" s="114"/>
      <c r="C29" s="114"/>
      <c r="D29" s="114"/>
      <c r="E29" s="114"/>
      <c r="F29" s="114"/>
      <c r="G29" s="114"/>
      <c r="H29" s="115"/>
      <c r="I29" s="116"/>
      <c r="J29" s="114"/>
      <c r="K29" s="114"/>
      <c r="L29" s="114"/>
      <c r="M29" s="117"/>
      <c r="N29" s="117"/>
      <c r="O29" s="117"/>
      <c r="P29" s="118"/>
      <c r="Q29" s="114"/>
      <c r="R29" s="114"/>
      <c r="S29" s="114"/>
      <c r="T29" s="114"/>
      <c r="U29" s="114"/>
      <c r="V29" s="118"/>
    </row>
  </sheetData>
  <sheetProtection algorithmName="SHA-512" hashValue="YVlgwgo3ElHyWMDWrEXhbpcutc/tWEOOkMm1JQVVX58KG1SlDY74sUz+o9HzIDJd0C5H/rzIgCKM5hwjaylJIQ==" saltValue="TFQp/dZx5D5NyBqX28vEHw==" spinCount="100000" sheet="1" objects="1" scenarios="1"/>
  <protectedRanges>
    <protectedRange sqref="I13:I17 C13:F17" name="Student Employees"/>
  </protectedRanges>
  <mergeCells count="13">
    <mergeCell ref="B12:C12"/>
    <mergeCell ref="B19:C19"/>
    <mergeCell ref="B2:I2"/>
    <mergeCell ref="B4:I4"/>
    <mergeCell ref="B6:I6"/>
    <mergeCell ref="B7:I7"/>
    <mergeCell ref="B5:I5"/>
    <mergeCell ref="B10:B11"/>
    <mergeCell ref="C10:C11"/>
    <mergeCell ref="I10:I11"/>
    <mergeCell ref="D11:H11"/>
    <mergeCell ref="B9:I9"/>
    <mergeCell ref="D10:H10"/>
  </mergeCells>
  <phoneticPr fontId="7" type="noConversion"/>
  <dataValidations count="1">
    <dataValidation type="custom" allowBlank="1" showInputMessage="1" showErrorMessage="1" errorTitle="Invalid Entry!" error="Hourly rate must be $14.70 per hour or greater. " promptTitle="Minimum Rate Requirement" prompt="Minimum wage for student employees is $14.70.  This is subject to change. " sqref="D13:D17" xr:uid="{30F5441E-8588-4FC2-AD7D-878932E6AB9C}">
      <formula1>D13&gt;14.69</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82"/>
  <sheetViews>
    <sheetView topLeftCell="A39" zoomScale="70" zoomScaleNormal="100" workbookViewId="0">
      <selection activeCell="D33" sqref="D33"/>
    </sheetView>
  </sheetViews>
  <sheetFormatPr defaultColWidth="12.625" defaultRowHeight="15" customHeight="1"/>
  <cols>
    <col min="1" max="1" width="3.125" style="6" customWidth="1"/>
    <col min="2" max="2" width="30.25" style="6" customWidth="1"/>
    <col min="3" max="3" width="45.75" style="6" bestFit="1" customWidth="1"/>
    <col min="4" max="4" width="22.875" style="6" bestFit="1" customWidth="1"/>
    <col min="5" max="5" width="53.875" style="68" customWidth="1"/>
    <col min="6" max="6" width="11.875" style="6" bestFit="1" customWidth="1"/>
    <col min="7" max="7" width="53.625" style="6" customWidth="1"/>
    <col min="8" max="23" width="7.625" style="6" customWidth="1"/>
    <col min="24" max="16384" width="12.625" style="6"/>
  </cols>
  <sheetData>
    <row r="1" spans="1:6" ht="15" customHeight="1" thickBot="1"/>
    <row r="2" spans="1:6" ht="26.45" thickBot="1">
      <c r="B2" s="151" t="str">
        <f>_xlfn.CONCAT("Campus Sustainability Fund - Mini Grant Funding Request - Operating Budget for", " ",'Project Information Summary'!C12)</f>
        <v>Campus Sustainability Fund - Mini Grant Funding Request - Operating Budget for Sustainable Orchard</v>
      </c>
      <c r="C2" s="152"/>
      <c r="D2" s="152"/>
      <c r="E2" s="197"/>
    </row>
    <row r="3" spans="1:6" ht="15" customHeight="1" thickBot="1">
      <c r="B3" s="45"/>
      <c r="C3" s="46"/>
      <c r="D3" s="46"/>
      <c r="E3" s="79"/>
    </row>
    <row r="4" spans="1:6" ht="45" customHeight="1">
      <c r="B4" s="171" t="s">
        <v>24</v>
      </c>
      <c r="C4" s="172"/>
      <c r="D4" s="172"/>
      <c r="E4" s="173"/>
    </row>
    <row r="5" spans="1:6" ht="85.5" customHeight="1">
      <c r="B5" s="207" t="s">
        <v>25</v>
      </c>
      <c r="C5" s="175"/>
      <c r="D5" s="175"/>
      <c r="E5" s="176"/>
    </row>
    <row r="6" spans="1:6" ht="62.25" customHeight="1">
      <c r="B6" s="207" t="s">
        <v>26</v>
      </c>
      <c r="C6" s="208"/>
      <c r="D6" s="208"/>
      <c r="E6" s="209"/>
    </row>
    <row r="7" spans="1:6" ht="49.5" customHeight="1">
      <c r="B7" s="207" t="s">
        <v>27</v>
      </c>
      <c r="C7" s="175"/>
      <c r="D7" s="175"/>
      <c r="E7" s="176"/>
    </row>
    <row r="8" spans="1:6" ht="43.5" customHeight="1">
      <c r="B8" s="207" t="s">
        <v>28</v>
      </c>
      <c r="C8" s="208"/>
      <c r="D8" s="208"/>
      <c r="E8" s="209"/>
    </row>
    <row r="9" spans="1:6" ht="45" customHeight="1">
      <c r="B9" s="212" t="s">
        <v>29</v>
      </c>
      <c r="C9" s="213"/>
      <c r="D9" s="213"/>
      <c r="E9" s="214"/>
    </row>
    <row r="10" spans="1:6" ht="14.25" customHeight="1" thickBot="1">
      <c r="B10" s="8"/>
      <c r="C10" s="9"/>
      <c r="D10" s="9"/>
      <c r="E10" s="80"/>
    </row>
    <row r="11" spans="1:6" ht="18.95" thickBot="1">
      <c r="B11" s="198" t="s">
        <v>30</v>
      </c>
      <c r="C11" s="199"/>
      <c r="D11" s="199"/>
      <c r="E11" s="200"/>
    </row>
    <row r="12" spans="1:6" ht="14.25" customHeight="1">
      <c r="B12" s="10" t="s">
        <v>31</v>
      </c>
      <c r="C12" s="11" t="s">
        <v>32</v>
      </c>
      <c r="D12" s="102" t="s">
        <v>10</v>
      </c>
      <c r="E12" s="81" t="s">
        <v>33</v>
      </c>
    </row>
    <row r="13" spans="1:6" ht="14.25" customHeight="1">
      <c r="A13" s="12"/>
      <c r="B13" s="205"/>
      <c r="C13" s="206"/>
      <c r="D13" s="19" t="str">
        <f>'Additional Info &amp; Definitions'!$D$14</f>
        <v>Fiscal Year 2026</v>
      </c>
      <c r="E13" s="82"/>
    </row>
    <row r="14" spans="1:6" ht="14.25" customHeight="1" thickBot="1">
      <c r="B14" s="13" t="s">
        <v>34</v>
      </c>
      <c r="C14" s="14" t="s">
        <v>35</v>
      </c>
      <c r="D14" s="40">
        <f>'Mini Grant Personnel Summary'!G19</f>
        <v>2822.3999999999996</v>
      </c>
      <c r="E14" s="83"/>
    </row>
    <row r="15" spans="1:6" ht="18.95" thickBot="1">
      <c r="B15" s="203" t="s">
        <v>36</v>
      </c>
      <c r="C15" s="204"/>
      <c r="D15" s="16">
        <f>SUM(D14:D14)</f>
        <v>2822.3999999999996</v>
      </c>
      <c r="E15" s="84"/>
    </row>
    <row r="16" spans="1:6" ht="14.25" customHeight="1" thickBot="1">
      <c r="A16" s="12"/>
      <c r="B16" s="17"/>
      <c r="C16" s="18"/>
      <c r="D16" s="18"/>
      <c r="E16" s="85"/>
      <c r="F16" s="12"/>
    </row>
    <row r="17" spans="1:6" ht="14.25" customHeight="1">
      <c r="B17" s="10" t="s">
        <v>31</v>
      </c>
      <c r="C17" s="11" t="s">
        <v>32</v>
      </c>
      <c r="D17" s="102" t="s">
        <v>10</v>
      </c>
      <c r="E17" s="81" t="s">
        <v>33</v>
      </c>
    </row>
    <row r="18" spans="1:6" ht="14.25" customHeight="1">
      <c r="A18" s="12"/>
      <c r="B18" s="205"/>
      <c r="C18" s="206"/>
      <c r="D18" s="19" t="str">
        <f>'Additional Info &amp; Definitions'!$D$14</f>
        <v>Fiscal Year 2026</v>
      </c>
      <c r="E18" s="82"/>
    </row>
    <row r="19" spans="1:6" ht="14.25" customHeight="1" thickBot="1">
      <c r="B19" s="13" t="s">
        <v>37</v>
      </c>
      <c r="C19" s="14" t="s">
        <v>38</v>
      </c>
      <c r="D19" s="39">
        <f>'Mini Grant Personnel Summary'!H19</f>
        <v>56.447999999999993</v>
      </c>
      <c r="E19" s="83"/>
    </row>
    <row r="20" spans="1:6" ht="18.95" thickBot="1">
      <c r="B20" s="203" t="s">
        <v>39</v>
      </c>
      <c r="C20" s="204"/>
      <c r="D20" s="20">
        <f>SUM(D19:D19)</f>
        <v>56.447999999999993</v>
      </c>
      <c r="E20" s="86"/>
    </row>
    <row r="21" spans="1:6" ht="14.25" customHeight="1" thickBot="1">
      <c r="A21" s="12"/>
      <c r="B21" s="17"/>
      <c r="C21" s="18"/>
      <c r="D21" s="18"/>
      <c r="E21" s="85"/>
      <c r="F21" s="12"/>
    </row>
    <row r="22" spans="1:6" ht="18.95" thickBot="1">
      <c r="B22" s="198" t="s">
        <v>40</v>
      </c>
      <c r="C22" s="199"/>
      <c r="D22" s="199"/>
      <c r="E22" s="200"/>
    </row>
    <row r="23" spans="1:6" ht="14.25" customHeight="1">
      <c r="B23" s="10" t="s">
        <v>41</v>
      </c>
      <c r="C23" s="11" t="s">
        <v>32</v>
      </c>
      <c r="D23" s="102" t="s">
        <v>10</v>
      </c>
      <c r="E23" s="81" t="s">
        <v>33</v>
      </c>
    </row>
    <row r="24" spans="1:6" ht="14.25" customHeight="1">
      <c r="A24" s="12"/>
      <c r="B24" s="205"/>
      <c r="C24" s="206"/>
      <c r="D24" s="19" t="str">
        <f>'Additional Info &amp; Definitions'!$D$14</f>
        <v>Fiscal Year 2026</v>
      </c>
      <c r="E24" s="82"/>
    </row>
    <row r="25" spans="1:6" ht="14.25" customHeight="1">
      <c r="B25" s="13" t="s">
        <v>42</v>
      </c>
      <c r="C25" s="24" t="s">
        <v>43</v>
      </c>
      <c r="D25" s="49">
        <v>300</v>
      </c>
      <c r="E25" s="83" t="s">
        <v>44</v>
      </c>
    </row>
    <row r="26" spans="1:6" ht="14.25" customHeight="1">
      <c r="B26" s="13" t="s">
        <v>42</v>
      </c>
      <c r="C26" s="24" t="s">
        <v>45</v>
      </c>
      <c r="D26" s="49">
        <v>575</v>
      </c>
      <c r="E26" s="83" t="s">
        <v>46</v>
      </c>
    </row>
    <row r="27" spans="1:6" ht="14.25" customHeight="1">
      <c r="B27" s="13" t="s">
        <v>42</v>
      </c>
      <c r="C27" s="24" t="s">
        <v>47</v>
      </c>
      <c r="D27" s="49">
        <v>2115</v>
      </c>
      <c r="E27" s="83" t="s">
        <v>48</v>
      </c>
    </row>
    <row r="28" spans="1:6" ht="14.25" customHeight="1">
      <c r="B28" s="13" t="s">
        <v>42</v>
      </c>
      <c r="C28" s="24" t="s">
        <v>49</v>
      </c>
      <c r="D28" s="49">
        <v>240</v>
      </c>
      <c r="E28" s="83" t="s">
        <v>50</v>
      </c>
    </row>
    <row r="29" spans="1:6" ht="14.25" customHeight="1">
      <c r="B29" s="13" t="s">
        <v>42</v>
      </c>
      <c r="C29" s="24" t="s">
        <v>51</v>
      </c>
      <c r="D29" s="49">
        <v>25</v>
      </c>
      <c r="E29" s="83" t="s">
        <v>52</v>
      </c>
    </row>
    <row r="30" spans="1:6" ht="14.25" customHeight="1">
      <c r="B30" s="13" t="s">
        <v>42</v>
      </c>
      <c r="C30" s="24" t="s">
        <v>53</v>
      </c>
      <c r="D30" s="49">
        <v>350</v>
      </c>
      <c r="E30" s="83" t="s">
        <v>54</v>
      </c>
    </row>
    <row r="31" spans="1:6" ht="14.25" customHeight="1">
      <c r="B31" s="13" t="s">
        <v>42</v>
      </c>
      <c r="C31" s="24" t="s">
        <v>55</v>
      </c>
      <c r="D31" s="49">
        <v>30</v>
      </c>
      <c r="E31" s="83" t="s">
        <v>56</v>
      </c>
    </row>
    <row r="32" spans="1:6" ht="14.25" customHeight="1">
      <c r="B32" s="13" t="s">
        <v>42</v>
      </c>
      <c r="C32" s="24" t="s">
        <v>57</v>
      </c>
      <c r="D32" s="49">
        <v>45</v>
      </c>
      <c r="E32" s="83" t="s">
        <v>58</v>
      </c>
    </row>
    <row r="33" spans="2:5" ht="14.25" customHeight="1">
      <c r="B33" s="13" t="s">
        <v>42</v>
      </c>
      <c r="C33" s="24" t="s">
        <v>59</v>
      </c>
      <c r="D33" s="49">
        <v>75</v>
      </c>
      <c r="E33" s="83" t="s">
        <v>60</v>
      </c>
    </row>
    <row r="34" spans="2:5" ht="35.25" customHeight="1">
      <c r="B34" s="13" t="s">
        <v>42</v>
      </c>
      <c r="C34" s="24" t="s">
        <v>61</v>
      </c>
      <c r="D34" s="49">
        <v>50</v>
      </c>
      <c r="E34" s="83" t="s">
        <v>62</v>
      </c>
    </row>
    <row r="35" spans="2:5" ht="14.25" customHeight="1">
      <c r="B35" s="13" t="s">
        <v>42</v>
      </c>
      <c r="C35" s="24"/>
      <c r="D35" s="49"/>
      <c r="E35" s="83"/>
    </row>
    <row r="36" spans="2:5" ht="14.25" customHeight="1">
      <c r="B36" s="13" t="s">
        <v>42</v>
      </c>
      <c r="C36" s="24"/>
      <c r="D36" s="49"/>
      <c r="E36" s="83"/>
    </row>
    <row r="37" spans="2:5" ht="14.25" customHeight="1">
      <c r="B37" s="13" t="s">
        <v>42</v>
      </c>
      <c r="C37" s="24"/>
      <c r="D37" s="49"/>
      <c r="E37" s="83"/>
    </row>
    <row r="38" spans="2:5" ht="14.25" customHeight="1">
      <c r="B38" s="13" t="s">
        <v>42</v>
      </c>
      <c r="C38" s="24"/>
      <c r="D38" s="49"/>
      <c r="E38" s="83"/>
    </row>
    <row r="39" spans="2:5" ht="14.25" customHeight="1" thickBot="1">
      <c r="B39" s="15" t="s">
        <v>42</v>
      </c>
      <c r="C39" s="25"/>
      <c r="D39" s="50"/>
      <c r="E39" s="88"/>
    </row>
    <row r="40" spans="2:5" ht="18.95" thickBot="1">
      <c r="B40" s="201" t="s">
        <v>63</v>
      </c>
      <c r="C40" s="202"/>
      <c r="D40" s="20">
        <f>SUM(D25:D39)</f>
        <v>3805</v>
      </c>
      <c r="E40" s="86"/>
    </row>
    <row r="41" spans="2:5" ht="14.25" customHeight="1" thickBot="1">
      <c r="B41" s="21"/>
      <c r="C41" s="22"/>
      <c r="D41" s="23"/>
      <c r="E41" s="87"/>
    </row>
    <row r="42" spans="2:5" ht="18.95" thickBot="1">
      <c r="B42" s="198" t="s">
        <v>64</v>
      </c>
      <c r="C42" s="199"/>
      <c r="D42" s="199"/>
      <c r="E42" s="200"/>
    </row>
    <row r="43" spans="2:5" ht="14.25" customHeight="1">
      <c r="B43" s="10" t="s">
        <v>65</v>
      </c>
      <c r="C43" s="11" t="s">
        <v>32</v>
      </c>
      <c r="D43" s="102" t="s">
        <v>10</v>
      </c>
      <c r="E43" s="81" t="s">
        <v>33</v>
      </c>
    </row>
    <row r="44" spans="2:5" ht="14.25" customHeight="1">
      <c r="B44" s="210"/>
      <c r="C44" s="211"/>
      <c r="D44" s="19" t="str">
        <f>'Additional Info &amp; Definitions'!$D$14</f>
        <v>Fiscal Year 2026</v>
      </c>
      <c r="E44" s="82"/>
    </row>
    <row r="45" spans="2:5" ht="14.25" customHeight="1">
      <c r="B45" s="13" t="s">
        <v>66</v>
      </c>
      <c r="C45" s="27"/>
      <c r="D45" s="49"/>
      <c r="E45" s="89"/>
    </row>
    <row r="46" spans="2:5" ht="14.25" customHeight="1">
      <c r="B46" s="13" t="s">
        <v>66</v>
      </c>
      <c r="C46" s="27"/>
      <c r="D46" s="49"/>
      <c r="E46" s="89"/>
    </row>
    <row r="47" spans="2:5" ht="14.25" customHeight="1">
      <c r="B47" s="13" t="s">
        <v>67</v>
      </c>
      <c r="C47" s="27"/>
      <c r="D47" s="49"/>
      <c r="E47" s="89"/>
    </row>
    <row r="48" spans="2:5" ht="14.25" customHeight="1">
      <c r="B48" s="13" t="s">
        <v>67</v>
      </c>
      <c r="C48" s="27"/>
      <c r="D48" s="49"/>
      <c r="E48" s="89"/>
    </row>
    <row r="49" spans="1:7" ht="14.25" customHeight="1">
      <c r="B49" s="58" t="s">
        <v>68</v>
      </c>
      <c r="C49" s="59"/>
      <c r="D49" s="60"/>
      <c r="E49" s="89"/>
    </row>
    <row r="50" spans="1:7" ht="14.25" customHeight="1">
      <c r="B50" s="58" t="s">
        <v>68</v>
      </c>
      <c r="C50" s="59"/>
      <c r="D50" s="60"/>
      <c r="E50" s="89"/>
    </row>
    <row r="51" spans="1:7" ht="14.25" customHeight="1" thickBot="1">
      <c r="B51" s="15" t="s">
        <v>69</v>
      </c>
      <c r="C51" s="28"/>
      <c r="D51" s="50"/>
      <c r="E51" s="89"/>
    </row>
    <row r="52" spans="1:7" ht="18.95" thickBot="1">
      <c r="B52" s="201" t="s">
        <v>70</v>
      </c>
      <c r="C52" s="202"/>
      <c r="D52" s="20">
        <f>SUM(D45:D51)</f>
        <v>0</v>
      </c>
      <c r="E52" s="86"/>
    </row>
    <row r="53" spans="1:7" ht="14.25" customHeight="1" thickBot="1">
      <c r="B53" s="21"/>
      <c r="C53" s="22"/>
      <c r="D53" s="23"/>
      <c r="E53" s="87"/>
    </row>
    <row r="54" spans="1:7" ht="14.25" customHeight="1">
      <c r="B54" s="100"/>
      <c r="C54" s="23"/>
      <c r="D54" s="23"/>
      <c r="E54" s="103"/>
    </row>
    <row r="55" spans="1:7" s="31" customFormat="1" ht="26.45" customHeight="1">
      <c r="A55" s="30"/>
      <c r="B55" s="194" t="s">
        <v>71</v>
      </c>
      <c r="C55" s="195"/>
      <c r="D55" s="195"/>
      <c r="E55" s="196"/>
      <c r="F55" s="30"/>
    </row>
    <row r="56" spans="1:7" ht="14.25" customHeight="1">
      <c r="A56" s="12"/>
      <c r="B56" s="17"/>
      <c r="C56" s="18"/>
      <c r="D56" s="102" t="s">
        <v>72</v>
      </c>
      <c r="E56" s="81" t="s">
        <v>33</v>
      </c>
      <c r="F56" s="12"/>
    </row>
    <row r="57" spans="1:7" ht="14.25" customHeight="1">
      <c r="A57" s="12"/>
      <c r="B57" s="17"/>
      <c r="C57" s="18"/>
      <c r="D57" s="19" t="str">
        <f>'Additional Info &amp; Definitions'!$D$14</f>
        <v>Fiscal Year 2026</v>
      </c>
      <c r="E57" s="90"/>
      <c r="F57" s="12"/>
    </row>
    <row r="58" spans="1:7" ht="18.600000000000001" customHeight="1">
      <c r="A58" s="12"/>
      <c r="B58" s="192" t="s">
        <v>73</v>
      </c>
      <c r="C58" s="193"/>
      <c r="D58" s="38">
        <f>SUM(D15,D20,D40,D52)</f>
        <v>6683.848</v>
      </c>
      <c r="E58" s="91"/>
      <c r="F58" s="52"/>
      <c r="G58"/>
    </row>
    <row r="59" spans="1:7" ht="14.25" customHeight="1">
      <c r="B59" s="17"/>
      <c r="C59" s="29"/>
      <c r="D59" s="94"/>
      <c r="E59" s="92"/>
      <c r="F59" s="12"/>
    </row>
    <row r="60" spans="1:7" ht="14.25" customHeight="1" thickBot="1">
      <c r="B60" s="26"/>
      <c r="C60" s="99"/>
      <c r="D60" s="95" t="str">
        <f>'Additional Info &amp; Definitions'!$D$14</f>
        <v>Fiscal Year 2026</v>
      </c>
      <c r="E60" s="97"/>
      <c r="F60" s="12"/>
    </row>
    <row r="61" spans="1:7" ht="26.45" thickBot="1">
      <c r="B61" s="190" t="s">
        <v>74</v>
      </c>
      <c r="C61" s="191"/>
      <c r="D61" s="96">
        <f>ROUNDUP(D58,-2)</f>
        <v>6700</v>
      </c>
      <c r="E61" s="98"/>
      <c r="F61" s="101" t="str">
        <f>IF((OR(D61&gt;10000)),"OVER BUDGET"," ")</f>
        <v xml:space="preserve"> </v>
      </c>
      <c r="G61" s="36" t="str">
        <f>IF(F61="OVER BUDGET","Your budget is over our $10,000 limit. Please reduce your budget to below $10,000 before submitting.", " ")</f>
        <v xml:space="preserve"> </v>
      </c>
    </row>
    <row r="62" spans="1:7" ht="14.25" customHeight="1">
      <c r="B62" s="32"/>
      <c r="C62" s="33"/>
      <c r="D62" s="34"/>
      <c r="E62" s="111"/>
    </row>
    <row r="63" spans="1:7" ht="14.25" customHeight="1">
      <c r="B63" s="32"/>
      <c r="C63" s="33"/>
      <c r="D63" s="34"/>
      <c r="E63" s="111"/>
    </row>
    <row r="64" spans="1:7" ht="14.25" customHeight="1">
      <c r="B64" s="32"/>
      <c r="C64" s="33"/>
      <c r="D64" s="34"/>
      <c r="E64" s="111"/>
    </row>
    <row r="65" spans="2:5" ht="14.25" customHeight="1">
      <c r="B65" s="32"/>
      <c r="C65" s="33"/>
      <c r="D65" s="34"/>
      <c r="E65" s="111"/>
    </row>
    <row r="66" spans="2:5" ht="14.25" customHeight="1">
      <c r="B66" s="32"/>
      <c r="C66" s="33"/>
      <c r="D66" s="34"/>
      <c r="E66" s="111"/>
    </row>
    <row r="67" spans="2:5" ht="14.25" customHeight="1">
      <c r="B67" s="32"/>
      <c r="C67" s="33"/>
      <c r="D67" s="34"/>
      <c r="E67" s="111"/>
    </row>
    <row r="68" spans="2:5" ht="14.25" customHeight="1">
      <c r="B68" s="32"/>
      <c r="C68" s="33"/>
      <c r="D68" s="34"/>
      <c r="E68" s="111"/>
    </row>
    <row r="69" spans="2:5" ht="14.25" customHeight="1">
      <c r="B69" s="32"/>
      <c r="C69" s="33"/>
      <c r="D69" s="34"/>
      <c r="E69" s="111"/>
    </row>
    <row r="70" spans="2:5" ht="14.25" customHeight="1">
      <c r="B70" s="32"/>
      <c r="C70" s="33"/>
      <c r="D70" s="34"/>
      <c r="E70" s="111"/>
    </row>
    <row r="71" spans="2:5" ht="14.25" customHeight="1">
      <c r="B71" s="33"/>
      <c r="C71" s="33"/>
      <c r="D71" s="34"/>
      <c r="E71" s="111"/>
    </row>
    <row r="72" spans="2:5" ht="14.25" customHeight="1"/>
    <row r="73" spans="2:5" ht="14.25" customHeight="1"/>
    <row r="74" spans="2:5" ht="14.25" customHeight="1"/>
    <row r="75" spans="2:5" ht="14.25" customHeight="1"/>
    <row r="76" spans="2:5" ht="14.25" customHeight="1"/>
    <row r="77" spans="2:5" ht="14.25" customHeight="1"/>
    <row r="78" spans="2:5" ht="14.25" customHeight="1"/>
    <row r="79" spans="2:5" ht="14.25" customHeight="1"/>
    <row r="80" spans="2:5"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sheetData>
  <sheetProtection algorithmName="SHA-512" hashValue="qtmSZ5FzHr+DPhrrRNUpCRpeBrny6z/lJAzMVfjDLibvO2M43P57avHkh4JSAiykdYyAUq2yrXAsd4AnyqRzrA==" saltValue="fFqnglkKCW11KAK+rXw7jQ==" spinCount="100000" sheet="1" objects="1" scenarios="1"/>
  <protectedRanges>
    <protectedRange sqref="C45:D51" name="Travel"/>
    <protectedRange sqref="C25:D39" name="Supplies"/>
    <protectedRange sqref="E19:E20 E25:E40 E14:E15 E45:E52 E61" name="Notes"/>
  </protectedRanges>
  <mergeCells count="21">
    <mergeCell ref="B15:C15"/>
    <mergeCell ref="B24:C24"/>
    <mergeCell ref="B7:E7"/>
    <mergeCell ref="B9:E9"/>
    <mergeCell ref="B8:E8"/>
    <mergeCell ref="B61:C61"/>
    <mergeCell ref="B58:C58"/>
    <mergeCell ref="B55:E55"/>
    <mergeCell ref="B2:E2"/>
    <mergeCell ref="B11:E11"/>
    <mergeCell ref="B40:C40"/>
    <mergeCell ref="B20:C20"/>
    <mergeCell ref="B22:E22"/>
    <mergeCell ref="B13:C13"/>
    <mergeCell ref="B18:C18"/>
    <mergeCell ref="B6:E6"/>
    <mergeCell ref="B52:C52"/>
    <mergeCell ref="B4:E4"/>
    <mergeCell ref="B5:E5"/>
    <mergeCell ref="B44:C44"/>
    <mergeCell ref="B42:E42"/>
  </mergeCells>
  <conditionalFormatting sqref="F61">
    <cfRule type="containsText" dxfId="1" priority="1" operator="containsText" text="OVER BUDGET">
      <formula>NOT(ISERROR(SEARCH("OVER BUDGET",F61)))</formula>
    </cfRule>
  </conditionalFormatting>
  <dataValidations count="5">
    <dataValidation allowBlank="1" showInputMessage="1" showErrorMessage="1" prompt="Please provide a detailed but succinct summary of supplies and/or operations expenses that may be needed. " sqref="C25:C38" xr:uid="{0D6EB72A-FB0B-49B3-A21B-CA54A861D378}"/>
    <dataValidation allowBlank="1" showInputMessage="1" showErrorMessage="1" prompt="If you require more than the 15 cells provided, please consider condensing some cells. If you believe additional detail here would benefit your proposal, please reach out to the CSF Coordinator, Emily Haworth, at emilyhaworth@arizona.edu. " sqref="C39" xr:uid="{42BA814C-B2C4-4FBC-88EC-94D612F9A178}"/>
    <dataValidation allowBlank="1" showInputMessage="1" showErrorMessage="1" prompt="If you require more than the 5 cells provided, please consider condensing some cells. If you believe additional detail here would benefit your proposal, please reach out to the CSF Coordinator, Emily Haworth, at emilyhaworth@arizona.edu. " sqref="C51" xr:uid="{FB30ECDB-7038-486E-9F62-9CC3190CA883}"/>
    <dataValidation allowBlank="1" showInputMessage="1" showErrorMessage="1" prompt="Please provide a detailed but succinct summary of travel expenses that may be needed. " sqref="C45:C50" xr:uid="{4D9BC044-3C8C-4977-8BC0-6D0E043B2E53}"/>
    <dataValidation allowBlank="1" showInputMessage="1" showErrorMessage="1" promptTitle="Rounded Funding Request" prompt="Note: All Total Annual Grant Funding Requests are rounded up to the nearest multiple of $100. " sqref="D61" xr:uid="{FAB0676C-D822-47AE-A107-20129743C6AD}"/>
  </dataValidations>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F38"/>
  <sheetViews>
    <sheetView tabSelected="1" topLeftCell="A9" zoomScale="70" zoomScaleNormal="70" workbookViewId="0">
      <selection activeCell="F19" sqref="F19"/>
    </sheetView>
  </sheetViews>
  <sheetFormatPr defaultColWidth="9" defaultRowHeight="14.45"/>
  <cols>
    <col min="1" max="1" width="3.125" style="6" customWidth="1"/>
    <col min="2" max="2" width="47.875" style="68" bestFit="1" customWidth="1"/>
    <col min="3" max="3" width="40.625" style="6" customWidth="1"/>
    <col min="4" max="4" width="11.875" style="6" bestFit="1" customWidth="1"/>
    <col min="5" max="5" width="46" style="6" customWidth="1"/>
    <col min="6" max="16384" width="9" style="6"/>
  </cols>
  <sheetData>
    <row r="1" spans="2:5" ht="15" thickBot="1"/>
    <row r="2" spans="2:5" ht="26.45" thickBot="1">
      <c r="B2" s="151" t="str">
        <f>_xlfn.CONCAT("Campus Sustainability Fund - Mini Grant Funding Request - Project Information Summary for", " ",C12)</f>
        <v>Campus Sustainability Fund - Mini Grant Funding Request - Project Information Summary for Sustainable Orchard</v>
      </c>
      <c r="C2" s="152"/>
      <c r="D2" s="152"/>
      <c r="E2" s="197"/>
    </row>
    <row r="3" spans="2:5" ht="15" thickBot="1">
      <c r="B3" s="69"/>
      <c r="C3" s="46"/>
      <c r="D3" s="46"/>
      <c r="E3" s="47"/>
    </row>
    <row r="4" spans="2:5">
      <c r="B4" s="218" t="s">
        <v>75</v>
      </c>
      <c r="C4" s="219"/>
      <c r="D4" s="219"/>
      <c r="E4" s="220"/>
    </row>
    <row r="5" spans="2:5">
      <c r="B5" s="221"/>
      <c r="C5" s="157"/>
      <c r="D5" s="157"/>
      <c r="E5" s="222"/>
    </row>
    <row r="6" spans="2:5">
      <c r="B6" s="221"/>
      <c r="C6" s="157"/>
      <c r="D6" s="157"/>
      <c r="E6" s="222"/>
    </row>
    <row r="7" spans="2:5">
      <c r="B7" s="221"/>
      <c r="C7" s="157"/>
      <c r="D7" s="157"/>
      <c r="E7" s="222"/>
    </row>
    <row r="8" spans="2:5">
      <c r="B8" s="221"/>
      <c r="C8" s="157"/>
      <c r="D8" s="157"/>
      <c r="E8" s="222"/>
    </row>
    <row r="9" spans="2:5" ht="101.25" customHeight="1" thickBot="1">
      <c r="B9" s="223"/>
      <c r="C9" s="224"/>
      <c r="D9" s="224"/>
      <c r="E9" s="225"/>
    </row>
    <row r="10" spans="2:5" ht="15" thickBot="1"/>
    <row r="11" spans="2:5" ht="18.600000000000001">
      <c r="B11" s="215" t="s">
        <v>76</v>
      </c>
      <c r="C11" s="216"/>
    </row>
    <row r="12" spans="2:5" ht="15">
      <c r="B12" s="70" t="s">
        <v>77</v>
      </c>
      <c r="C12" s="42" t="s">
        <v>78</v>
      </c>
    </row>
    <row r="13" spans="2:5" ht="15">
      <c r="B13" s="70" t="s">
        <v>79</v>
      </c>
      <c r="C13" s="41" t="s">
        <v>80</v>
      </c>
    </row>
    <row r="14" spans="2:5" ht="15">
      <c r="B14" s="70" t="s">
        <v>81</v>
      </c>
      <c r="C14" s="43">
        <v>2558122</v>
      </c>
    </row>
    <row r="15" spans="2:5">
      <c r="B15" s="70" t="s">
        <v>82</v>
      </c>
      <c r="C15" s="43">
        <v>26.06</v>
      </c>
    </row>
    <row r="16" spans="2:5">
      <c r="B16" s="70" t="s">
        <v>83</v>
      </c>
      <c r="C16" s="43" t="s">
        <v>84</v>
      </c>
    </row>
    <row r="17" spans="1:6">
      <c r="B17" s="71" t="s">
        <v>85</v>
      </c>
      <c r="C17" s="148">
        <v>45992</v>
      </c>
    </row>
    <row r="18" spans="1:6" ht="15" thickBot="1">
      <c r="B18" s="72" t="s">
        <v>86</v>
      </c>
      <c r="C18" s="149">
        <v>46203</v>
      </c>
    </row>
    <row r="19" spans="1:6" ht="15" thickBot="1"/>
    <row r="20" spans="1:6" ht="18.95" thickBot="1">
      <c r="B20" s="215" t="s">
        <v>87</v>
      </c>
      <c r="C20" s="217"/>
      <c r="D20" s="12"/>
    </row>
    <row r="21" spans="1:6">
      <c r="B21" s="73"/>
      <c r="C21" s="44" t="str">
        <f>'Additional Info &amp; Definitions'!$D$14</f>
        <v>Fiscal Year 2026</v>
      </c>
      <c r="D21" s="12"/>
    </row>
    <row r="22" spans="1:6">
      <c r="B22" s="74" t="s">
        <v>88</v>
      </c>
      <c r="C22" s="39">
        <f>'Mini Grant Operating Budget'!D14+'Mini Grant Operating Budget'!D19</f>
        <v>2878.8479999999995</v>
      </c>
      <c r="D22" s="12"/>
    </row>
    <row r="23" spans="1:6">
      <c r="B23" s="74" t="s">
        <v>89</v>
      </c>
      <c r="C23" s="39">
        <f>'Mini Grant Operating Budget'!D40</f>
        <v>3805</v>
      </c>
      <c r="D23" s="12"/>
      <c r="E23" s="12"/>
    </row>
    <row r="24" spans="1:6">
      <c r="B24" s="75" t="s">
        <v>90</v>
      </c>
      <c r="C24" s="39">
        <f>'Mini Grant Operating Budget'!D52</f>
        <v>0</v>
      </c>
      <c r="D24" s="12"/>
      <c r="E24" s="12"/>
      <c r="F24" s="12"/>
    </row>
    <row r="25" spans="1:6" ht="43.5" customHeight="1">
      <c r="A25" s="12"/>
      <c r="B25" s="76" t="s">
        <v>73</v>
      </c>
      <c r="C25" s="110">
        <f>'Mini Grant Operating Budget'!D61</f>
        <v>6700</v>
      </c>
      <c r="D25" s="108" t="str">
        <f>'Mini Grant Operating Budget'!F61</f>
        <v xml:space="preserve"> </v>
      </c>
      <c r="E25" s="109" t="str">
        <f>IF(D25="OVER BUDGET","Your budget is over our $10,000 limit. Please reduce your budget to below $10,000 before submitting.", " ")</f>
        <v xml:space="preserve"> </v>
      </c>
      <c r="F25" s="12"/>
    </row>
    <row r="26" spans="1:6">
      <c r="D26" s="12"/>
      <c r="E26" s="12"/>
      <c r="F26" s="12"/>
    </row>
    <row r="27" spans="1:6" ht="18.600000000000001">
      <c r="B27" s="215" t="s">
        <v>91</v>
      </c>
      <c r="C27" s="226"/>
      <c r="E27" s="12"/>
    </row>
    <row r="28" spans="1:6">
      <c r="B28" s="77" t="s">
        <v>92</v>
      </c>
      <c r="C28" s="7" t="str">
        <f>'Additional Info &amp; Definitions'!$D$14</f>
        <v>Fiscal Year 2026</v>
      </c>
    </row>
    <row r="29" spans="1:6">
      <c r="B29" s="78"/>
      <c r="C29" s="105"/>
    </row>
    <row r="30" spans="1:6">
      <c r="B30" s="78"/>
      <c r="C30" s="105"/>
    </row>
    <row r="31" spans="1:6">
      <c r="B31" s="78"/>
      <c r="C31" s="105"/>
    </row>
    <row r="32" spans="1:6">
      <c r="B32" s="78"/>
      <c r="C32" s="105"/>
    </row>
    <row r="33" spans="2:3" ht="15" thickBot="1">
      <c r="B33" s="78"/>
      <c r="C33" s="105"/>
    </row>
    <row r="34" spans="2:3" ht="18.95" thickBot="1">
      <c r="B34" s="76" t="s">
        <v>93</v>
      </c>
      <c r="C34" s="37">
        <f>SUM(C29:C33)</f>
        <v>0</v>
      </c>
    </row>
    <row r="35" spans="2:3" ht="15" thickBot="1">
      <c r="B35" s="69"/>
      <c r="C35" s="46"/>
    </row>
    <row r="36" spans="2:3" ht="18.95" thickBot="1">
      <c r="B36" s="76" t="s">
        <v>94</v>
      </c>
      <c r="C36" s="37">
        <f>C25+C34</f>
        <v>6700</v>
      </c>
    </row>
    <row r="37" spans="2:3" ht="15" thickBot="1">
      <c r="B37" s="69"/>
      <c r="C37" s="46"/>
    </row>
    <row r="38" spans="2:3" ht="18.95" thickBot="1">
      <c r="B38" s="76" t="s">
        <v>95</v>
      </c>
      <c r="C38" s="51">
        <f>C25/C36</f>
        <v>1</v>
      </c>
    </row>
  </sheetData>
  <sheetProtection algorithmName="SHA-512" hashValue="2312rDxCCtkuyHI8ZLnZqrT1fnaJb7LZ8aUGkVw393TgzCislRLCNCZ9HTltvRZs9v2VZH4z4+EqW4fx6rsK0Q==" saltValue="hTviPQLJu247RlJqHoRDPw==" spinCount="100000" sheet="1" objects="1" scenarios="1"/>
  <protectedRanges>
    <protectedRange sqref="C12:C13" name="Project Information Summary"/>
    <protectedRange sqref="B29:C33" name="Additional Funding Sources Summary"/>
  </protectedRanges>
  <mergeCells count="5">
    <mergeCell ref="B11:C11"/>
    <mergeCell ref="B20:C20"/>
    <mergeCell ref="B2:E2"/>
    <mergeCell ref="B4:E9"/>
    <mergeCell ref="B27:C27"/>
  </mergeCells>
  <conditionalFormatting sqref="D25">
    <cfRule type="containsText" dxfId="0" priority="1" operator="containsText" text="OVER BUDGET">
      <formula>NOT(ISERROR(SEARCH("OVER BUDGET",D25)))</formula>
    </cfRule>
  </conditionalFormatting>
  <dataValidations count="1">
    <dataValidation allowBlank="1" showInputMessage="1" showErrorMessage="1" promptTitle="Department Name" prompt="Please use your department's full name. Do not use abbreviations such as &quot;SBE&quot; or &quot;ASUA.&quot;" sqref="C13" xr:uid="{3E531505-6D81-4757-B304-4598CAB5CED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33B8-EBAA-47F2-80BF-CF9971779D3C}">
  <dimension ref="A2:G20"/>
  <sheetViews>
    <sheetView topLeftCell="A9" zoomScale="45" workbookViewId="0">
      <selection activeCell="B11" sqref="B11:F11"/>
    </sheetView>
  </sheetViews>
  <sheetFormatPr defaultColWidth="9" defaultRowHeight="14.45"/>
  <cols>
    <col min="1" max="1" width="2.875" style="6" customWidth="1"/>
    <col min="2" max="2" width="3.125" style="6" customWidth="1"/>
    <col min="3" max="3" width="30.625" style="6" customWidth="1"/>
    <col min="4" max="4" width="13" style="6" bestFit="1" customWidth="1"/>
    <col min="5" max="5" width="30.625" style="6" customWidth="1"/>
    <col min="6" max="6" width="75.25" style="6" customWidth="1"/>
    <col min="7" max="16384" width="9" style="6"/>
  </cols>
  <sheetData>
    <row r="2" spans="2:6">
      <c r="B2" s="150"/>
      <c r="C2" s="150"/>
      <c r="D2" s="150"/>
    </row>
    <row r="3" spans="2:6">
      <c r="B3" s="150"/>
      <c r="C3" s="150"/>
      <c r="D3" s="150"/>
    </row>
    <row r="4" spans="2:6">
      <c r="B4" s="150"/>
      <c r="C4" s="150"/>
      <c r="D4" s="150"/>
    </row>
    <row r="5" spans="2:6">
      <c r="B5" s="150"/>
      <c r="C5" s="150"/>
      <c r="D5" s="150"/>
    </row>
    <row r="6" spans="2:6">
      <c r="B6" s="150"/>
      <c r="C6" s="150"/>
      <c r="D6" s="150"/>
    </row>
    <row r="7" spans="2:6" ht="15" thickBot="1"/>
    <row r="8" spans="2:6" ht="26.45" thickBot="1">
      <c r="B8" s="151" t="s">
        <v>96</v>
      </c>
      <c r="C8" s="152"/>
      <c r="D8" s="152"/>
      <c r="E8" s="152"/>
      <c r="F8" s="197"/>
    </row>
    <row r="9" spans="2:6" ht="15" thickBot="1">
      <c r="B9" s="229"/>
      <c r="C9" s="230"/>
      <c r="D9" s="230"/>
      <c r="E9" s="230"/>
      <c r="F9" s="231"/>
    </row>
    <row r="10" spans="2:6" ht="18.600000000000001">
      <c r="B10" s="232" t="s">
        <v>97</v>
      </c>
      <c r="C10" s="233"/>
      <c r="D10" s="233"/>
      <c r="E10" s="233"/>
      <c r="F10" s="234"/>
    </row>
    <row r="11" spans="2:6" s="32" customFormat="1" ht="50.25" customHeight="1">
      <c r="B11" s="238" t="s">
        <v>98</v>
      </c>
      <c r="C11" s="239"/>
      <c r="D11" s="239"/>
      <c r="E11" s="239"/>
      <c r="F11" s="240"/>
    </row>
    <row r="12" spans="2:6" s="32" customFormat="1" ht="45" customHeight="1">
      <c r="B12" s="207" t="s">
        <v>99</v>
      </c>
      <c r="C12" s="227"/>
      <c r="D12" s="227"/>
      <c r="E12" s="227"/>
      <c r="F12" s="228"/>
    </row>
    <row r="13" spans="2:6" s="32" customFormat="1" ht="71.25" customHeight="1">
      <c r="B13" s="207" t="s">
        <v>100</v>
      </c>
      <c r="C13" s="227"/>
      <c r="D13" s="227"/>
      <c r="E13" s="227"/>
      <c r="F13" s="228"/>
    </row>
    <row r="14" spans="2:6">
      <c r="B14" s="106"/>
      <c r="C14" s="112"/>
      <c r="D14" s="61" t="s">
        <v>101</v>
      </c>
      <c r="E14" s="147"/>
      <c r="F14" s="113"/>
    </row>
    <row r="15" spans="2:6">
      <c r="B15" s="106"/>
      <c r="C15" s="107" t="s">
        <v>38</v>
      </c>
      <c r="D15" s="62">
        <v>0.02</v>
      </c>
      <c r="E15" s="112"/>
      <c r="F15" s="55"/>
    </row>
    <row r="16" spans="2:6" ht="15" thickBot="1">
      <c r="B16" s="106"/>
      <c r="C16" s="107"/>
      <c r="D16" s="104"/>
      <c r="E16" s="112"/>
      <c r="F16" s="55"/>
    </row>
    <row r="17" spans="1:7" ht="15" thickBot="1">
      <c r="B17" s="229"/>
      <c r="C17" s="230"/>
      <c r="D17" s="230"/>
      <c r="E17" s="230"/>
      <c r="F17" s="231"/>
    </row>
    <row r="18" spans="1:7" ht="18.600000000000001">
      <c r="B18" s="232" t="s">
        <v>102</v>
      </c>
      <c r="C18" s="233"/>
      <c r="D18" s="233"/>
      <c r="E18" s="233"/>
      <c r="F18" s="234"/>
    </row>
    <row r="19" spans="1:7" ht="194.25" customHeight="1">
      <c r="A19" s="12"/>
      <c r="B19" s="235" t="s">
        <v>103</v>
      </c>
      <c r="C19" s="236"/>
      <c r="D19" s="236"/>
      <c r="E19" s="236"/>
      <c r="F19" s="237"/>
      <c r="G19" s="12"/>
    </row>
    <row r="20" spans="1:7">
      <c r="B20" s="12"/>
      <c r="C20" s="12"/>
      <c r="D20" s="12"/>
      <c r="E20" s="12"/>
      <c r="F20" s="12"/>
    </row>
  </sheetData>
  <sheetProtection algorithmName="SHA-512" hashValue="8nnf+/cV/WY4zVdGrza2llAUFPfgNrOQM8whPEu8gHTtbbDDO/ATUAOzWVQdXDtkxph9vHOTjQ5whfq+ztKjDA==" saltValue="zgw23rsjyRMhcOTJdI0+Sg==" spinCount="100000" sheet="1" objects="1" scenarios="1"/>
  <mergeCells count="10">
    <mergeCell ref="B2:D6"/>
    <mergeCell ref="B8:F8"/>
    <mergeCell ref="B10:F10"/>
    <mergeCell ref="B11:F11"/>
    <mergeCell ref="B12:F12"/>
    <mergeCell ref="B13:F13"/>
    <mergeCell ref="B9:F9"/>
    <mergeCell ref="B17:F17"/>
    <mergeCell ref="B18:F18"/>
    <mergeCell ref="B19:F19"/>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87a112d8187c6ba985fa7ba77c67ad6d">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d99b4ac886bad3586adc588e25b368bd"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Props1.xml><?xml version="1.0" encoding="utf-8"?>
<ds:datastoreItem xmlns:ds="http://schemas.openxmlformats.org/officeDocument/2006/customXml" ds:itemID="{828423AB-FEC1-45BC-A5FA-C55EDA531153}"/>
</file>

<file path=customXml/itemProps2.xml><?xml version="1.0" encoding="utf-8"?>
<ds:datastoreItem xmlns:ds="http://schemas.openxmlformats.org/officeDocument/2006/customXml" ds:itemID="{0661BBDF-7461-48C0-B4D2-DC667F2C9D11}"/>
</file>

<file path=customXml/itemProps3.xml><?xml version="1.0" encoding="utf-8"?>
<ds:datastoreItem xmlns:ds="http://schemas.openxmlformats.org/officeDocument/2006/customXml" ds:itemID="{1454CAB9-02CA-43ED-901E-0D7199BF6B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2026-02-08T18:32:04Z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